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tare\OneDrive - Kvalifikacijų ir profesinio mokymo plėtros centras\Kompetencijų projektas\Vykdymo instrukcijos\2024 m. atnaujinimas po Aprašo atnaujinimo\tvirtinimui\"/>
    </mc:Choice>
  </mc:AlternateContent>
  <bookViews>
    <workbookView xWindow="0" yWindow="0" windowWidth="23040" windowHeight="8040" firstSheet="2" activeTab="2"/>
  </bookViews>
  <sheets>
    <sheet name="protokolas" sheetId="1" state="hidden" r:id="rId1"/>
    <sheet name="protokolas (2)" sheetId="2" state="hidden" r:id="rId2"/>
    <sheet name="Forma" sheetId="9" r:id="rId3"/>
  </sheet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9" roundtripDataSignature="AMtx7mhr9IAa4Nyojhik2VRubiC4COzuSA=="/>
    </ext>
  </extLst>
</workbook>
</file>

<file path=xl/calcChain.xml><?xml version="1.0" encoding="utf-8"?>
<calcChain xmlns="http://schemas.openxmlformats.org/spreadsheetml/2006/main">
  <c r="M36" i="9" l="1"/>
  <c r="M35" i="9"/>
  <c r="M34" i="9"/>
  <c r="M33" i="9"/>
  <c r="M32" i="9"/>
  <c r="M31" i="9"/>
  <c r="M29" i="9"/>
  <c r="M28" i="9"/>
  <c r="M27" i="9"/>
  <c r="M24" i="9"/>
  <c r="M23" i="9"/>
  <c r="M22" i="9"/>
  <c r="L36" i="9"/>
  <c r="L35" i="9"/>
  <c r="L34" i="9"/>
  <c r="L33" i="9"/>
  <c r="L32" i="9"/>
  <c r="L31" i="9"/>
  <c r="L29" i="9"/>
  <c r="L28" i="9"/>
  <c r="L27" i="9"/>
  <c r="L24" i="9"/>
  <c r="L23" i="9"/>
  <c r="L22" i="9"/>
  <c r="I23" i="9"/>
  <c r="I24" i="9"/>
  <c r="I27" i="9"/>
  <c r="I28" i="9"/>
  <c r="I29" i="9"/>
  <c r="I31" i="9"/>
  <c r="I32" i="9"/>
  <c r="I33" i="9"/>
  <c r="I34" i="9"/>
  <c r="I35" i="9"/>
  <c r="I36" i="9"/>
  <c r="H26" i="9"/>
  <c r="I26" i="9" s="1"/>
  <c r="H27" i="9"/>
  <c r="H28" i="9"/>
  <c r="H29" i="9"/>
  <c r="H30" i="9"/>
  <c r="I30" i="9" s="1"/>
  <c r="H31" i="9"/>
  <c r="H32" i="9"/>
  <c r="H33" i="9"/>
  <c r="H34" i="9"/>
  <c r="H35" i="9"/>
  <c r="H36" i="9"/>
  <c r="H23" i="9"/>
  <c r="H24" i="9"/>
  <c r="H25" i="9"/>
  <c r="I25" i="9" s="1"/>
  <c r="H22" i="9"/>
  <c r="I22" i="9" s="1"/>
  <c r="K33" i="9" l="1"/>
  <c r="K34" i="9"/>
  <c r="K35" i="9"/>
  <c r="K36" i="9"/>
  <c r="K24" i="9"/>
  <c r="K25" i="9"/>
  <c r="L25" i="9" s="1"/>
  <c r="M25" i="9" s="1"/>
  <c r="K26" i="9"/>
  <c r="K27" i="9"/>
  <c r="K28" i="9"/>
  <c r="K29" i="9"/>
  <c r="K30" i="9"/>
  <c r="L30" i="9" s="1"/>
  <c r="M30" i="9" s="1"/>
  <c r="K31" i="9"/>
  <c r="K32" i="9"/>
  <c r="K23" i="9"/>
  <c r="K22" i="9"/>
  <c r="L26" i="9" l="1"/>
  <c r="M26" i="9" s="1"/>
  <c r="J31" i="2" l="1"/>
  <c r="F31" i="2"/>
  <c r="J30" i="2"/>
  <c r="L30" i="2" s="1"/>
  <c r="F30" i="2"/>
  <c r="J29" i="2"/>
  <c r="L29" i="2" s="1"/>
  <c r="F29" i="2"/>
  <c r="M28" i="2"/>
  <c r="J28" i="2"/>
  <c r="K28" i="2" s="1"/>
  <c r="F28" i="2"/>
  <c r="M27" i="2"/>
  <c r="J27" i="2"/>
  <c r="L27" i="2" s="1"/>
  <c r="F27" i="2"/>
  <c r="J26" i="2"/>
  <c r="F26" i="2"/>
  <c r="J25" i="2"/>
  <c r="K25" i="2" s="1"/>
  <c r="F25" i="2"/>
  <c r="J24" i="2"/>
  <c r="M24" i="2" s="1"/>
  <c r="F24" i="2"/>
  <c r="J31" i="1"/>
  <c r="F31" i="1"/>
  <c r="J30" i="1"/>
  <c r="K30" i="1" s="1"/>
  <c r="F30" i="1"/>
  <c r="J29" i="1"/>
  <c r="L29" i="1" s="1"/>
  <c r="F29" i="1"/>
  <c r="M28" i="1"/>
  <c r="J28" i="1"/>
  <c r="L28" i="1" s="1"/>
  <c r="F28" i="1"/>
  <c r="M27" i="1"/>
  <c r="J27" i="1"/>
  <c r="K27" i="1" s="1"/>
  <c r="F27" i="1"/>
  <c r="J26" i="1"/>
  <c r="F26" i="1"/>
  <c r="J25" i="1"/>
  <c r="K25" i="1" s="1"/>
  <c r="F25" i="1"/>
  <c r="J24" i="1"/>
  <c r="M24" i="1" s="1"/>
  <c r="F24" i="1"/>
  <c r="L24" i="2" l="1"/>
  <c r="L30" i="1"/>
  <c r="N28" i="2"/>
  <c r="K24" i="2"/>
  <c r="N24" i="2" s="1"/>
  <c r="K24" i="1"/>
  <c r="N24" i="1" s="1"/>
  <c r="N27" i="1"/>
  <c r="K27" i="2"/>
  <c r="N27" i="2" s="1"/>
  <c r="L24" i="1"/>
  <c r="M25" i="2"/>
  <c r="N25" i="2" s="1"/>
  <c r="M30" i="1"/>
  <c r="N30" i="1" s="1"/>
  <c r="L28" i="2"/>
  <c r="K31" i="1"/>
  <c r="M31" i="1" s="1"/>
  <c r="K31" i="2"/>
  <c r="M31" i="2" s="1"/>
  <c r="L26" i="1"/>
  <c r="L27" i="1"/>
  <c r="K30" i="2"/>
  <c r="L25" i="2"/>
  <c r="M25" i="1"/>
  <c r="N25" i="1" s="1"/>
  <c r="K28" i="1"/>
  <c r="N28" i="1" s="1"/>
  <c r="L31" i="2"/>
  <c r="L31" i="1"/>
  <c r="K26" i="1"/>
  <c r="K26" i="2"/>
  <c r="M26" i="2" s="1"/>
  <c r="L25" i="1"/>
  <c r="L26" i="2"/>
  <c r="K29" i="1"/>
  <c r="K29" i="2"/>
  <c r="M30" i="2" l="1"/>
  <c r="N30" i="2" s="1"/>
  <c r="N31" i="1"/>
  <c r="M29" i="2"/>
  <c r="N29" i="2" s="1"/>
  <c r="N31" i="2"/>
  <c r="N26" i="2"/>
  <c r="M29" i="1"/>
  <c r="N29" i="1" s="1"/>
  <c r="M26" i="1"/>
  <c r="N26" i="1" s="1"/>
</calcChain>
</file>

<file path=xl/comments1.xml><?xml version="1.0" encoding="utf-8"?>
<comments xmlns="http://schemas.openxmlformats.org/spreadsheetml/2006/main">
  <authors>
    <author/>
  </authors>
  <commentList>
    <comment ref="K21" authorId="0" shapeId="0">
      <text>
        <r>
          <rPr>
            <sz val="11"/>
            <color theme="1"/>
            <rFont val="Calibri"/>
            <family val="2"/>
            <scheme val="minor"/>
          </rPr>
          <t>======
ID#AAAAUx823n0
Autorius    (2022-01-25 05:58:31)
Koks balas yra grindys?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wMACUUZ4gZ+Q9SBlWVQl+tVATg=="/>
    </ext>
  </extLst>
</comments>
</file>

<file path=xl/comments2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======
ID#AAAAUx823n8
Autorius    (2022-01-25 05:58:31)
Šitas stulpelis nereikalingas, jei prie PD prileidžiami tik išlaikę</t>
        </r>
      </text>
    </comment>
    <comment ref="K21" authorId="0" shapeId="0">
      <text>
        <r>
          <rPr>
            <sz val="11"/>
            <color theme="1"/>
            <rFont val="Calibri"/>
            <family val="2"/>
            <scheme val="minor"/>
          </rPr>
          <t>======
ID#AAAAUx823oA
Autorius    (2022-01-25 05:58:31)
Koks balas yra grindys?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5105i54VkG1Y+QW2Mz6A+Ny8M2A=="/>
    </ext>
  </extLst>
</comments>
</file>

<file path=xl/sharedStrings.xml><?xml version="1.0" encoding="utf-8"?>
<sst xmlns="http://schemas.openxmlformats.org/spreadsheetml/2006/main" count="174" uniqueCount="80">
  <si>
    <t>KAUNO TAIKOMOSIOS DAILĖS MOKYKLA,  kodas 190973322</t>
  </si>
  <si>
    <t>ASMENS ĮGYTŲ KOMPETENCIJŲ VERTINIMO PROTOKOLAS</t>
  </si>
  <si>
    <r>
      <rPr>
        <u/>
        <sz val="12"/>
        <color rgb="FF000000"/>
        <rFont val="Times New Roman"/>
        <family val="1"/>
      </rPr>
      <t>2022 -    -     Nr. KVP-</t>
    </r>
    <r>
      <rPr>
        <u/>
        <sz val="12"/>
        <color rgb="FFFF0000"/>
        <rFont val="Times New Roman"/>
        <family val="1"/>
      </rPr>
      <t>grupės kodas</t>
    </r>
    <r>
      <rPr>
        <u/>
        <sz val="12"/>
        <color rgb="FF000000"/>
        <rFont val="Times New Roman"/>
        <family val="1"/>
      </rPr>
      <t xml:space="preserve">  </t>
    </r>
  </si>
  <si>
    <t>_____________Kaunas _______</t>
  </si>
  <si>
    <t xml:space="preserve">    (dokumento surašymo vieta)</t>
  </si>
  <si>
    <t>__________________________________________________________________________________________________________________________</t>
  </si>
  <si>
    <t>(mokymo programos pavadinimas, jos valstybinis kodas)</t>
  </si>
  <si>
    <t>___________________________________________________________________________________________________________</t>
  </si>
  <si>
    <t>(siekiamos įgyti kvalifikacijos pavadinimas)</t>
  </si>
  <si>
    <t>_____________________________________</t>
  </si>
  <si>
    <t>(visas grupės pavadinimas)</t>
  </si>
  <si>
    <t>Iš mokymosi suvestinių</t>
  </si>
  <si>
    <t>Praktinės dalies (gebėjimų) vertinimas</t>
  </si>
  <si>
    <t>Vertinimo išvada (suteikta / nesuteikta kvalifkacija)</t>
  </si>
  <si>
    <t>Eil.</t>
  </si>
  <si>
    <t xml:space="preserve">Mokinio pavardė ir vardas </t>
  </si>
  <si>
    <t>Asmens kodas</t>
  </si>
  <si>
    <t>Testo rezultatas (išlaikyta / neišlaikyta)</t>
  </si>
  <si>
    <t>PM įvertinimas</t>
  </si>
  <si>
    <t>Praktinio mokymo PM</t>
  </si>
  <si>
    <t>Egzamino metu</t>
  </si>
  <si>
    <t>Galutinis praktinės dalies įvertinimas</t>
  </si>
  <si>
    <t>Nr.</t>
  </si>
  <si>
    <t>įvertinimas</t>
  </si>
  <si>
    <t>(40 proc.)</t>
  </si>
  <si>
    <t>PM+PD</t>
  </si>
  <si>
    <t>I vertintojas</t>
  </si>
  <si>
    <t>II vertintojas</t>
  </si>
  <si>
    <t>III vertintojas</t>
  </si>
  <si>
    <t>Praktinės dalies PD (gebėjimų) įvertinimas</t>
  </si>
  <si>
    <t>vidurkis</t>
  </si>
  <si>
    <t>(60 proc.)</t>
  </si>
  <si>
    <t>išlaikyta</t>
  </si>
  <si>
    <t>N</t>
  </si>
  <si>
    <t>neišlaikyta</t>
  </si>
  <si>
    <t>neatvyko</t>
  </si>
  <si>
    <t>Iš viso laikė teorinę dalį (testą)    .............  (asmenų sk.)</t>
  </si>
  <si>
    <t xml:space="preserve">Iš viso laikė praktinę dalį              .............  (asmenų sk.)    </t>
  </si>
  <si>
    <t>Kvalifikacija suteikta                    .............  (asmenų sk.)</t>
  </si>
  <si>
    <t>Komisijos pirmininkas (I vertintojas)</t>
  </si>
  <si>
    <t>___________________________</t>
  </si>
  <si>
    <t>_______________________</t>
  </si>
  <si>
    <t>(parašas)</t>
  </si>
  <si>
    <t>(vardas pavardė)</t>
  </si>
  <si>
    <t>Pastabos</t>
  </si>
  <si>
    <t>________________________________________________________________________________________________________________________</t>
  </si>
  <si>
    <t>KARALIAUS MINDAUGO PROFESINIO MOKYMO CENTRAS, kodas 111961453</t>
  </si>
  <si>
    <t>____________________</t>
  </si>
  <si>
    <t>Asmens įgytų kompetencijų, siekiant kvalifikacijos, praktinės</t>
  </si>
  <si>
    <t>dalies (gebėjimų) vertinimo vykdymo instrukcijos</t>
  </si>
  <si>
    <t>1 priedas</t>
  </si>
  <si>
    <t>ASMENS ĮGYTŲ KOMPETENCIJŲ PRAKTINĖS DALIES</t>
  </si>
  <si>
    <t>VERTINIMO PROTOKOLAS Nr. ______________</t>
  </si>
  <si>
    <t>Profesinio mokymo programos pavadinimas ir valstybinis kodas</t>
  </si>
  <si>
    <t>Kvalifikacijos pavadinimas ir valstybinis kodas</t>
  </si>
  <si>
    <t>Vertinimo vieta (adresas)</t>
  </si>
  <si>
    <t>Data</t>
  </si>
  <si>
    <t>Vertinimo pradžios ir pabaigos laikas</t>
  </si>
  <si>
    <t>Eil. Nr.</t>
  </si>
  <si>
    <t>Asmens vardas, pavardė</t>
  </si>
  <si>
    <t>Vidurkis</t>
  </si>
  <si>
    <t>Galutinio įvertinimo dalis (60 proc.)*</t>
  </si>
  <si>
    <t>Praktinio mokymo pasiekimų įvertinimas (jei taikoma)</t>
  </si>
  <si>
    <t>Galutinio įvertinimo dalis (40 proc.)**</t>
  </si>
  <si>
    <t>Galutinis įvertinimas (dalių suma), vertinimo išvada</t>
  </si>
  <si>
    <t>Įvertinimas pažymiu</t>
  </si>
  <si>
    <t>* Vertintojų pažymių vidurkis dauginamas iš 0,6 (60%)</t>
  </si>
  <si>
    <t>**Praktinio mokymo pasiekimų įvertinimas dauginamas iš 0,4 (40%)</t>
  </si>
  <si>
    <t>Protokolo priedai:</t>
  </si>
  <si>
    <t>Praktinės dalies (gebėjimų) vertinimo užduotis</t>
  </si>
  <si>
    <t xml:space="preserve">Komisijos narių vertinimo lentelės </t>
  </si>
  <si>
    <t>Teorinės dalies (žinių) rezultatų protokolas</t>
  </si>
  <si>
    <t>I Vertintojas (-a), Vertinimo komisijos pirmininkas (-ė)</t>
  </si>
  <si>
    <t>Vardas, pavardė</t>
  </si>
  <si>
    <t>II Vertintojas (-a)</t>
  </si>
  <si>
    <t xml:space="preserve">III Vertintojas (-a) </t>
  </si>
  <si>
    <t>(vertinimą organiuojančios mokymo įstaigos pavadinimas ir kodas)</t>
  </si>
  <si>
    <t>(vertinamus asmenis siuntusios mokymo įstaigos pavadinimas ir kodas)</t>
  </si>
  <si>
    <t>Gimimo data</t>
  </si>
  <si>
    <t>Komisijos narių nešališkumo ir konfidencialumo pasižadėjimai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</si>
</sst>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scheme val="minor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9"/>
      <color rgb="FF000000"/>
      <name val="Times New Roman"/>
      <family val="1"/>
    </font>
    <font>
      <u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</font>
    <font>
      <b/>
      <sz val="11"/>
      <color rgb="FF548135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10"/>
      <color theme="1"/>
      <name val="Calibri"/>
      <family val="2"/>
    </font>
    <font>
      <u/>
      <sz val="12"/>
      <color rgb="FFFF0000"/>
      <name val="Times New Roman"/>
      <family val="1"/>
    </font>
    <font>
      <sz val="10"/>
      <name val="Calibri"/>
      <family val="2"/>
    </font>
    <font>
      <b/>
      <sz val="10"/>
      <name val="Times New Roman"/>
      <family val="1"/>
    </font>
    <font>
      <b/>
      <sz val="10"/>
      <name val="Times New Roman"/>
      <family val="1"/>
      <charset val="186"/>
    </font>
    <font>
      <sz val="10"/>
      <name val="Calibri"/>
      <family val="2"/>
      <charset val="186"/>
    </font>
    <font>
      <sz val="10"/>
      <name val="Times New Roman"/>
      <family val="1"/>
    </font>
    <font>
      <sz val="8"/>
      <name val="Calibri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u/>
      <sz val="10"/>
      <name val="Times New Roman"/>
      <family val="1"/>
    </font>
    <font>
      <sz val="12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u/>
      <sz val="12"/>
      <name val="Times New Roman"/>
      <family val="1"/>
    </font>
    <font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39997558519241921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4" fillId="0" borderId="0" xfId="0" applyFont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37" fillId="0" borderId="0" xfId="0" applyFont="1" applyProtection="1">
      <protection locked="0" hidden="1"/>
    </xf>
    <xf numFmtId="0" fontId="38" fillId="0" borderId="0" xfId="0" applyFont="1" applyProtection="1">
      <protection locked="0" hidden="1"/>
    </xf>
    <xf numFmtId="0" fontId="31" fillId="0" borderId="0" xfId="0" applyFont="1" applyProtection="1">
      <protection locked="0" hidden="1"/>
    </xf>
    <xf numFmtId="0" fontId="39" fillId="0" borderId="0" xfId="0" applyFont="1" applyProtection="1"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32" fillId="6" borderId="18" xfId="0" applyFont="1" applyFill="1" applyBorder="1" applyAlignment="1" applyProtection="1">
      <alignment horizontal="center" vertical="center" textRotation="90" wrapText="1"/>
      <protection locked="0" hidden="1"/>
    </xf>
    <xf numFmtId="0" fontId="32" fillId="6" borderId="22" xfId="0" applyFont="1" applyFill="1" applyBorder="1" applyAlignment="1" applyProtection="1">
      <alignment horizontal="center" vertical="center" textRotation="90" wrapText="1"/>
      <protection locked="0" hidden="1"/>
    </xf>
    <xf numFmtId="0" fontId="32" fillId="6" borderId="29" xfId="0" applyFont="1" applyFill="1" applyBorder="1" applyAlignment="1" applyProtection="1">
      <alignment horizontal="center" vertical="center" textRotation="90" wrapText="1"/>
      <protection locked="0" hidden="1"/>
    </xf>
    <xf numFmtId="0" fontId="33" fillId="2" borderId="28" xfId="0" applyFont="1" applyFill="1" applyBorder="1" applyAlignment="1" applyProtection="1">
      <alignment horizontal="center" vertical="center" wrapText="1"/>
      <protection locked="0" hidden="1"/>
    </xf>
    <xf numFmtId="0" fontId="43" fillId="0" borderId="28" xfId="0" applyFont="1" applyBorder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164" fontId="33" fillId="0" borderId="28" xfId="0" applyNumberFormat="1" applyFont="1" applyBorder="1" applyAlignment="1" applyProtection="1">
      <alignment horizontal="center" vertical="center" wrapText="1"/>
      <protection hidden="1"/>
    </xf>
    <xf numFmtId="1" fontId="32" fillId="10" borderId="28" xfId="0" applyNumberFormat="1" applyFont="1" applyFill="1" applyBorder="1" applyAlignment="1" applyProtection="1">
      <alignment horizontal="center" vertical="center"/>
      <protection hidden="1"/>
    </xf>
    <xf numFmtId="0" fontId="33" fillId="10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31" fillId="0" borderId="0" xfId="0" applyFont="1" applyAlignment="1" applyProtection="1">
      <alignment vertical="center"/>
      <protection locked="0" hidden="1"/>
    </xf>
    <xf numFmtId="0" fontId="40" fillId="0" borderId="0" xfId="0" applyFont="1" applyProtection="1">
      <protection locked="0" hidden="1"/>
    </xf>
    <xf numFmtId="0" fontId="41" fillId="0" borderId="0" xfId="0" applyFont="1" applyAlignment="1" applyProtection="1">
      <alignment vertical="center"/>
      <protection locked="0" hidden="1"/>
    </xf>
    <xf numFmtId="0" fontId="29" fillId="0" borderId="0" xfId="0" applyFont="1" applyAlignment="1" applyProtection="1">
      <alignment vertical="center"/>
      <protection locked="0" hidden="1"/>
    </xf>
    <xf numFmtId="0" fontId="29" fillId="0" borderId="12" xfId="0" applyFont="1" applyBorder="1" applyAlignment="1" applyProtection="1">
      <alignment vertical="center"/>
      <protection locked="0" hidden="1"/>
    </xf>
    <xf numFmtId="0" fontId="38" fillId="0" borderId="12" xfId="0" applyFont="1" applyBorder="1" applyProtection="1">
      <protection locked="0" hidden="1"/>
    </xf>
    <xf numFmtId="0" fontId="31" fillId="0" borderId="19" xfId="0" applyFont="1" applyBorder="1" applyAlignment="1" applyProtection="1">
      <alignment horizontal="center" vertical="center"/>
      <protection locked="0" hidden="1"/>
    </xf>
    <xf numFmtId="0" fontId="25" fillId="0" borderId="12" xfId="0" applyFont="1" applyBorder="1" applyProtection="1"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Protection="1">
      <protection locked="0" hidden="1"/>
    </xf>
    <xf numFmtId="0" fontId="34" fillId="0" borderId="0" xfId="0" applyFont="1" applyAlignment="1" applyProtection="1">
      <alignment vertical="center"/>
      <protection locked="0" hidden="1"/>
    </xf>
    <xf numFmtId="0" fontId="34" fillId="0" borderId="0" xfId="0" applyFont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7" fillId="0" borderId="33" xfId="0" applyFont="1" applyBorder="1" applyAlignment="1" applyProtection="1">
      <alignment horizontal="left" vertical="center"/>
      <protection locked="0" hidden="1"/>
    </xf>
    <xf numFmtId="0" fontId="38" fillId="0" borderId="33" xfId="0" applyFont="1" applyBorder="1" applyProtection="1">
      <protection locked="0" hidden="1"/>
    </xf>
    <xf numFmtId="0" fontId="27" fillId="0" borderId="34" xfId="0" applyFont="1" applyBorder="1" applyProtection="1">
      <protection locked="0" hidden="1"/>
    </xf>
    <xf numFmtId="0" fontId="38" fillId="0" borderId="34" xfId="0" applyFont="1" applyBorder="1" applyProtection="1">
      <protection locked="0" hidden="1"/>
    </xf>
    <xf numFmtId="0" fontId="31" fillId="0" borderId="34" xfId="0" applyFont="1" applyBorder="1" applyProtection="1">
      <protection locked="0" hidden="1"/>
    </xf>
    <xf numFmtId="0" fontId="33" fillId="2" borderId="12" xfId="0" applyFont="1" applyFill="1" applyBorder="1" applyAlignment="1" applyProtection="1">
      <alignment horizontal="center" vertical="center" wrapText="1"/>
      <protection locked="0" hidden="1"/>
    </xf>
    <xf numFmtId="0" fontId="43" fillId="0" borderId="12" xfId="0" applyFont="1" applyBorder="1" applyAlignment="1" applyProtection="1">
      <alignment vertical="center"/>
      <protection hidden="1"/>
    </xf>
    <xf numFmtId="0" fontId="33" fillId="0" borderId="12" xfId="0" applyFont="1" applyBorder="1" applyAlignment="1" applyProtection="1">
      <alignment horizontal="center" wrapText="1"/>
      <protection locked="0" hidden="1"/>
    </xf>
    <xf numFmtId="164" fontId="32" fillId="0" borderId="12" xfId="0" applyNumberFormat="1" applyFont="1" applyBorder="1" applyAlignment="1" applyProtection="1">
      <alignment horizontal="center" vertical="center" wrapText="1"/>
      <protection hidden="1"/>
    </xf>
    <xf numFmtId="164" fontId="33" fillId="0" borderId="12" xfId="0" applyNumberFormat="1" applyFont="1" applyBorder="1" applyAlignment="1" applyProtection="1">
      <alignment horizontal="center" vertical="center" wrapText="1"/>
      <protection hidden="1"/>
    </xf>
    <xf numFmtId="1" fontId="32" fillId="11" borderId="12" xfId="0" applyNumberFormat="1" applyFont="1" applyFill="1" applyBorder="1" applyAlignment="1" applyProtection="1">
      <alignment horizontal="center" vertical="center"/>
      <protection hidden="1"/>
    </xf>
    <xf numFmtId="164" fontId="33" fillId="11" borderId="12" xfId="0" applyNumberFormat="1" applyFont="1" applyFill="1" applyBorder="1" applyAlignment="1" applyProtection="1">
      <alignment horizontal="center" vertical="center" wrapText="1"/>
      <protection hidden="1"/>
    </xf>
    <xf numFmtId="0" fontId="33" fillId="11" borderId="12" xfId="0" applyFont="1" applyFill="1" applyBorder="1" applyAlignment="1" applyProtection="1">
      <alignment horizontal="center" vertical="center" wrapText="1"/>
      <protection hidden="1"/>
    </xf>
    <xf numFmtId="0" fontId="44" fillId="0" borderId="33" xfId="0" applyFont="1" applyBorder="1" applyAlignment="1" applyProtection="1">
      <alignment horizontal="center" vertical="center"/>
      <protection locked="0" hidden="1"/>
    </xf>
    <xf numFmtId="0" fontId="41" fillId="0" borderId="12" xfId="0" applyFont="1" applyBorder="1" applyAlignment="1" applyProtection="1">
      <alignment horizontal="center" vertical="center"/>
      <protection locked="0" hidden="1"/>
    </xf>
    <xf numFmtId="0" fontId="45" fillId="0" borderId="0" xfId="0" applyFont="1" applyProtection="1">
      <protection locked="0" hidden="1"/>
    </xf>
    <xf numFmtId="0" fontId="45" fillId="0" borderId="0" xfId="0" applyFont="1" applyAlignment="1" applyProtection="1">
      <alignment horizontal="right"/>
      <protection locked="0" hidden="1"/>
    </xf>
    <xf numFmtId="1" fontId="32" fillId="0" borderId="28" xfId="0" applyNumberFormat="1" applyFont="1" applyBorder="1" applyAlignment="1" applyProtection="1">
      <alignment horizontal="center" vertical="center" wrapText="1"/>
      <protection hidden="1"/>
    </xf>
    <xf numFmtId="0" fontId="29" fillId="0" borderId="0" xfId="0" applyFont="1" applyProtection="1">
      <protection locked="0" hidden="1"/>
    </xf>
    <xf numFmtId="1" fontId="32" fillId="0" borderId="28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horizontal="center" vertical="center" wrapText="1"/>
    </xf>
    <xf numFmtId="1" fontId="15" fillId="2" borderId="17" xfId="0" applyNumberFormat="1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vertical="center" wrapText="1"/>
    </xf>
    <xf numFmtId="1" fontId="16" fillId="2" borderId="17" xfId="0" applyNumberFormat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 wrapText="1"/>
    </xf>
    <xf numFmtId="1" fontId="15" fillId="5" borderId="17" xfId="0" applyNumberFormat="1" applyFont="1" applyFill="1" applyBorder="1" applyAlignment="1">
      <alignment horizontal="center" vertical="center" wrapText="1"/>
    </xf>
    <xf numFmtId="1" fontId="16" fillId="5" borderId="17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vertical="center" wrapText="1"/>
    </xf>
    <xf numFmtId="1" fontId="16" fillId="4" borderId="17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/>
    <xf numFmtId="0" fontId="10" fillId="0" borderId="2" xfId="0" applyFont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16" xfId="0" applyFont="1" applyBorder="1" applyAlignment="1"/>
    <xf numFmtId="0" fontId="9" fillId="2" borderId="7" xfId="0" applyFont="1" applyFill="1" applyBorder="1" applyAlignment="1">
      <alignment horizontal="center" vertical="center" wrapText="1"/>
    </xf>
    <xf numFmtId="0" fontId="10" fillId="0" borderId="12" xfId="0" applyFont="1" applyBorder="1" applyAlignment="1"/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5" fillId="0" borderId="12" xfId="0" applyFont="1" applyBorder="1" applyAlignment="1" applyProtection="1">
      <alignment horizontal="right"/>
      <protection locked="0" hidden="1"/>
    </xf>
    <xf numFmtId="0" fontId="34" fillId="0" borderId="0" xfId="0" applyFont="1" applyAlignment="1" applyProtection="1">
      <alignment horizontal="center" vertical="center" wrapText="1"/>
      <protection locked="0" hidden="1"/>
    </xf>
    <xf numFmtId="14" fontId="31" fillId="0" borderId="34" xfId="0" applyNumberFormat="1" applyFont="1" applyBorder="1" applyAlignment="1" applyProtection="1">
      <alignment horizontal="left"/>
      <protection locked="0" hidden="1"/>
    </xf>
    <xf numFmtId="0" fontId="31" fillId="0" borderId="34" xfId="0" applyFont="1" applyBorder="1" applyAlignment="1" applyProtection="1">
      <alignment horizontal="left"/>
      <protection locked="0" hidden="1"/>
    </xf>
    <xf numFmtId="0" fontId="31" fillId="0" borderId="19" xfId="0" applyFont="1" applyBorder="1" applyAlignment="1" applyProtection="1">
      <alignment horizontal="center" vertical="center"/>
      <protection locked="0" hidden="1"/>
    </xf>
    <xf numFmtId="0" fontId="28" fillId="0" borderId="19" xfId="0" applyFont="1" applyBorder="1" applyAlignment="1" applyProtection="1">
      <protection locked="0" hidden="1"/>
    </xf>
    <xf numFmtId="0" fontId="29" fillId="0" borderId="12" xfId="0" applyFont="1" applyBorder="1" applyAlignment="1" applyProtection="1">
      <alignment horizontal="left" vertical="center"/>
      <protection locked="0" hidden="1"/>
    </xf>
    <xf numFmtId="0" fontId="42" fillId="0" borderId="20" xfId="0" applyFont="1" applyBorder="1" applyAlignment="1" applyProtection="1">
      <alignment horizontal="center" vertical="center"/>
      <protection locked="0" hidden="1"/>
    </xf>
    <xf numFmtId="0" fontId="30" fillId="0" borderId="20" xfId="0" applyFont="1" applyBorder="1" applyAlignment="1" applyProtection="1">
      <protection locked="0" hidden="1"/>
    </xf>
    <xf numFmtId="0" fontId="32" fillId="7" borderId="27" xfId="0" applyFont="1" applyFill="1" applyBorder="1" applyAlignment="1" applyProtection="1">
      <alignment horizontal="center" vertical="center" wrapText="1"/>
      <protection locked="0" hidden="1"/>
    </xf>
    <xf numFmtId="0" fontId="32" fillId="7" borderId="30" xfId="0" applyFont="1" applyFill="1" applyBorder="1" applyAlignment="1" applyProtection="1">
      <alignment horizontal="center" vertical="center" wrapText="1"/>
      <protection locked="0" hidden="1"/>
    </xf>
    <xf numFmtId="0" fontId="32" fillId="8" borderId="27" xfId="0" applyFont="1" applyFill="1" applyBorder="1" applyAlignment="1" applyProtection="1">
      <alignment horizontal="center" vertical="center" wrapText="1"/>
      <protection locked="0" hidden="1"/>
    </xf>
    <xf numFmtId="0" fontId="32" fillId="8" borderId="30" xfId="0" applyFont="1" applyFill="1" applyBorder="1" applyAlignment="1" applyProtection="1">
      <alignment horizontal="center" vertical="center" wrapText="1"/>
      <protection locked="0" hidden="1"/>
    </xf>
    <xf numFmtId="0" fontId="32" fillId="8" borderId="21" xfId="0" applyFont="1" applyFill="1" applyBorder="1" applyAlignment="1" applyProtection="1">
      <alignment horizontal="center" vertical="center" wrapText="1"/>
      <protection locked="0" hidden="1"/>
    </xf>
    <xf numFmtId="0" fontId="32" fillId="8" borderId="31" xfId="0" applyFont="1" applyFill="1" applyBorder="1" applyAlignment="1" applyProtection="1">
      <alignment horizontal="center" vertical="center" wrapText="1"/>
      <protection locked="0" hidden="1"/>
    </xf>
    <xf numFmtId="0" fontId="32" fillId="2" borderId="5" xfId="0" applyFont="1" applyFill="1" applyBorder="1" applyAlignment="1" applyProtection="1">
      <alignment horizontal="center" vertical="center" wrapText="1"/>
      <protection locked="0" hidden="1"/>
    </xf>
    <xf numFmtId="0" fontId="32" fillId="2" borderId="8" xfId="0" applyFont="1" applyFill="1" applyBorder="1" applyAlignment="1" applyProtection="1">
      <alignment horizontal="center" vertical="center" wrapText="1"/>
      <protection locked="0" hidden="1"/>
    </xf>
    <xf numFmtId="0" fontId="32" fillId="9" borderId="23" xfId="0" applyFont="1" applyFill="1" applyBorder="1" applyAlignment="1" applyProtection="1">
      <alignment horizontal="center" vertical="center" wrapText="1"/>
      <protection locked="0" hidden="1"/>
    </xf>
    <xf numFmtId="0" fontId="32" fillId="9" borderId="24" xfId="0" applyFont="1" applyFill="1" applyBorder="1" applyAlignment="1" applyProtection="1">
      <alignment horizontal="center" vertical="center" wrapText="1"/>
      <protection locked="0" hidden="1"/>
    </xf>
    <xf numFmtId="0" fontId="32" fillId="9" borderId="25" xfId="0" applyFont="1" applyFill="1" applyBorder="1" applyAlignment="1" applyProtection="1">
      <alignment horizontal="center" vertical="center" wrapText="1"/>
      <protection locked="0" hidden="1"/>
    </xf>
    <xf numFmtId="0" fontId="32" fillId="9" borderId="26" xfId="0" applyFont="1" applyFill="1" applyBorder="1" applyAlignment="1" applyProtection="1">
      <alignment horizontal="center" vertical="center" wrapText="1"/>
      <protection locked="0" hidden="1"/>
    </xf>
    <xf numFmtId="0" fontId="32" fillId="6" borderId="23" xfId="0" applyFont="1" applyFill="1" applyBorder="1" applyAlignment="1" applyProtection="1">
      <alignment horizontal="center" vertical="center" wrapText="1"/>
      <protection locked="0" hidden="1"/>
    </xf>
    <xf numFmtId="0" fontId="32" fillId="6" borderId="20" xfId="0" applyFont="1" applyFill="1" applyBorder="1" applyAlignment="1" applyProtection="1">
      <alignment horizontal="center" vertical="center" wrapText="1"/>
      <protection locked="0" hidden="1"/>
    </xf>
    <xf numFmtId="0" fontId="32" fillId="6" borderId="24" xfId="0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41" fillId="12" borderId="35" xfId="0" applyFont="1" applyFill="1" applyBorder="1" applyAlignment="1" applyProtection="1">
      <alignment horizontal="center" vertical="center"/>
      <protection locked="0" hidden="1"/>
    </xf>
    <xf numFmtId="0" fontId="32" fillId="13" borderId="5" xfId="0" applyFont="1" applyFill="1" applyBorder="1" applyAlignment="1" applyProtection="1">
      <alignment horizontal="center" vertical="center" wrapText="1"/>
      <protection locked="0" hidden="1"/>
    </xf>
    <xf numFmtId="0" fontId="32" fillId="13" borderId="32" xfId="0" applyFont="1" applyFill="1" applyBorder="1" applyAlignment="1" applyProtection="1">
      <alignment horizontal="center" vertical="center" wrapText="1"/>
      <protection locked="0" hidden="1"/>
    </xf>
    <xf numFmtId="0" fontId="29" fillId="12" borderId="0" xfId="0" applyFont="1" applyFill="1" applyProtection="1">
      <protection locked="0" hidden="1"/>
    </xf>
    <xf numFmtId="0" fontId="40" fillId="12" borderId="0" xfId="0" applyFont="1" applyFill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00"/>
  <sheetViews>
    <sheetView workbookViewId="0">
      <selection activeCell="J43" sqref="J43"/>
    </sheetView>
  </sheetViews>
  <sheetFormatPr defaultColWidth="14.42578125" defaultRowHeight="15" customHeight="1" x14ac:dyDescent="0.25"/>
  <cols>
    <col min="1" max="1" width="8.7109375" customWidth="1"/>
    <col min="2" max="2" width="25" customWidth="1"/>
    <col min="3" max="3" width="16" customWidth="1"/>
    <col min="4" max="5" width="11.42578125" customWidth="1"/>
    <col min="6" max="6" width="11.7109375" hidden="1" customWidth="1"/>
    <col min="7" max="8" width="9.7109375" customWidth="1"/>
    <col min="9" max="9" width="9.85546875" customWidth="1"/>
    <col min="10" max="11" width="13.140625" customWidth="1"/>
    <col min="12" max="12" width="13.140625" hidden="1" customWidth="1"/>
    <col min="13" max="13" width="13" customWidth="1"/>
    <col min="14" max="14" width="14.140625" customWidth="1"/>
    <col min="15" max="26" width="8.7109375" customWidth="1"/>
  </cols>
  <sheetData>
    <row r="1" spans="1:14" ht="18.75" x14ac:dyDescent="0.25">
      <c r="A1" s="13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8.75" x14ac:dyDescent="0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0.25" x14ac:dyDescent="0.25">
      <c r="A3" s="13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8.75" x14ac:dyDescent="0.25">
      <c r="A4" s="3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38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5.75" x14ac:dyDescent="0.25">
      <c r="A6" s="139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15.75" customHeight="1" x14ac:dyDescent="0.25">
      <c r="A7" s="118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15.75" x14ac:dyDescent="0.25">
      <c r="A8" s="86"/>
      <c r="B8" s="86"/>
      <c r="C8" s="86"/>
      <c r="D8" s="86"/>
      <c r="E8" s="86"/>
      <c r="F8" s="3"/>
      <c r="G8" s="86"/>
      <c r="H8" s="86"/>
      <c r="I8" s="86"/>
      <c r="J8" s="86"/>
      <c r="K8" s="86"/>
      <c r="L8" s="86"/>
      <c r="M8" s="86"/>
      <c r="N8" s="86"/>
    </row>
    <row r="9" spans="1:14" ht="15.75" x14ac:dyDescent="0.25">
      <c r="A9" s="116" t="s">
        <v>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15.75" customHeight="1" x14ac:dyDescent="0.25">
      <c r="A10" s="118" t="s">
        <v>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4" ht="15.75" customHeight="1" x14ac:dyDescent="0.25">
      <c r="A11" s="87" t="s">
        <v>7</v>
      </c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</row>
    <row r="12" spans="1:14" ht="15.75" customHeight="1" x14ac:dyDescent="0.25">
      <c r="A12" s="120" t="s">
        <v>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15.75" customHeight="1" x14ac:dyDescent="0.25">
      <c r="A13" s="4"/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</row>
    <row r="14" spans="1:14" ht="15.75" customHeight="1" x14ac:dyDescent="0.25">
      <c r="A14" s="121" t="s">
        <v>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4" ht="15.75" customHeight="1" x14ac:dyDescent="0.25">
      <c r="A15" s="122" t="s">
        <v>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7" spans="1:14" ht="42.75" x14ac:dyDescent="0.25">
      <c r="A17" s="88"/>
      <c r="B17" s="89"/>
      <c r="C17" s="89"/>
      <c r="D17" s="90"/>
      <c r="E17" s="90"/>
      <c r="F17" s="91" t="s">
        <v>11</v>
      </c>
      <c r="G17" s="123" t="s">
        <v>12</v>
      </c>
      <c r="H17" s="124"/>
      <c r="I17" s="124"/>
      <c r="J17" s="124"/>
      <c r="K17" s="124"/>
      <c r="L17" s="125"/>
      <c r="M17" s="89"/>
      <c r="N17" s="126" t="s">
        <v>13</v>
      </c>
    </row>
    <row r="18" spans="1:14" ht="71.25" x14ac:dyDescent="0.25">
      <c r="A18" s="92" t="s">
        <v>14</v>
      </c>
      <c r="B18" s="6" t="s">
        <v>15</v>
      </c>
      <c r="C18" s="6" t="s">
        <v>16</v>
      </c>
      <c r="D18" s="7" t="s">
        <v>17</v>
      </c>
      <c r="E18" s="8" t="s">
        <v>18</v>
      </c>
      <c r="F18" s="9" t="s">
        <v>19</v>
      </c>
      <c r="G18" s="129" t="s">
        <v>20</v>
      </c>
      <c r="H18" s="130"/>
      <c r="I18" s="130"/>
      <c r="J18" s="130"/>
      <c r="K18" s="130"/>
      <c r="L18" s="130"/>
      <c r="M18" s="10" t="s">
        <v>21</v>
      </c>
      <c r="N18" s="127"/>
    </row>
    <row r="19" spans="1:14" x14ac:dyDescent="0.25">
      <c r="A19" s="92" t="s">
        <v>22</v>
      </c>
      <c r="B19" s="11"/>
      <c r="C19" s="11"/>
      <c r="D19" s="11"/>
      <c r="E19" s="11"/>
      <c r="F19" s="9" t="s">
        <v>23</v>
      </c>
      <c r="G19" s="131"/>
      <c r="H19" s="117"/>
      <c r="I19" s="117"/>
      <c r="J19" s="117"/>
      <c r="K19" s="117"/>
      <c r="L19" s="130"/>
      <c r="M19" s="12"/>
      <c r="N19" s="127"/>
    </row>
    <row r="20" spans="1:14" ht="15.75" thickBot="1" x14ac:dyDescent="0.3">
      <c r="A20" s="93"/>
      <c r="B20" s="11"/>
      <c r="C20" s="11"/>
      <c r="D20" s="11"/>
      <c r="E20" s="11"/>
      <c r="F20" s="9" t="s">
        <v>24</v>
      </c>
      <c r="G20" s="132"/>
      <c r="H20" s="133"/>
      <c r="I20" s="133"/>
      <c r="J20" s="133"/>
      <c r="K20" s="133"/>
      <c r="L20" s="133"/>
      <c r="M20" s="13" t="s">
        <v>25</v>
      </c>
      <c r="N20" s="127"/>
    </row>
    <row r="21" spans="1:14" ht="65.099999999999994" customHeight="1" x14ac:dyDescent="0.25">
      <c r="A21" s="93"/>
      <c r="B21" s="11"/>
      <c r="C21" s="11"/>
      <c r="D21" s="11"/>
      <c r="E21" s="11"/>
      <c r="F21" s="14"/>
      <c r="G21" s="134" t="s">
        <v>26</v>
      </c>
      <c r="H21" s="134" t="s">
        <v>27</v>
      </c>
      <c r="I21" s="134" t="s">
        <v>28</v>
      </c>
      <c r="J21" s="94" t="s">
        <v>29</v>
      </c>
      <c r="K21" s="94" t="s">
        <v>29</v>
      </c>
      <c r="L21" s="15" t="s">
        <v>29</v>
      </c>
      <c r="M21" s="16"/>
      <c r="N21" s="127"/>
    </row>
    <row r="22" spans="1:14" ht="23.1" customHeight="1" thickBot="1" x14ac:dyDescent="0.3">
      <c r="A22" s="93"/>
      <c r="B22" s="11"/>
      <c r="C22" s="11"/>
      <c r="D22" s="11"/>
      <c r="E22" s="11"/>
      <c r="F22" s="11"/>
      <c r="G22" s="135"/>
      <c r="H22" s="135"/>
      <c r="I22" s="135"/>
      <c r="J22" s="17" t="s">
        <v>30</v>
      </c>
      <c r="K22" s="17"/>
      <c r="L22" s="18" t="s">
        <v>31</v>
      </c>
      <c r="M22" s="19"/>
      <c r="N22" s="128"/>
    </row>
    <row r="23" spans="1:14" ht="15.75" customHeight="1" thickBot="1" x14ac:dyDescent="0.3">
      <c r="A23" s="20">
        <v>1</v>
      </c>
      <c r="B23" s="21">
        <v>2</v>
      </c>
      <c r="C23" s="22">
        <v>3</v>
      </c>
      <c r="D23" s="23">
        <v>4</v>
      </c>
      <c r="E23" s="22">
        <v>5</v>
      </c>
      <c r="F23" s="23">
        <v>6</v>
      </c>
      <c r="G23" s="22">
        <v>6</v>
      </c>
      <c r="H23" s="23">
        <v>7</v>
      </c>
      <c r="I23" s="22">
        <v>8</v>
      </c>
      <c r="J23" s="23">
        <v>10</v>
      </c>
      <c r="K23" s="22">
        <v>9</v>
      </c>
      <c r="L23" s="23">
        <v>9</v>
      </c>
      <c r="M23" s="95">
        <v>10</v>
      </c>
      <c r="N23" s="23">
        <v>11</v>
      </c>
    </row>
    <row r="24" spans="1:14" ht="15.75" customHeight="1" x14ac:dyDescent="0.25">
      <c r="A24" s="31">
        <v>1</v>
      </c>
      <c r="B24" s="96"/>
      <c r="C24" s="96"/>
      <c r="D24" s="97" t="s">
        <v>32</v>
      </c>
      <c r="E24" s="98">
        <v>10</v>
      </c>
      <c r="F24" s="98">
        <f t="shared" ref="F24:F31" si="0">0.4*E24</f>
        <v>4</v>
      </c>
      <c r="G24" s="98" t="s">
        <v>33</v>
      </c>
      <c r="H24" s="98" t="s">
        <v>33</v>
      </c>
      <c r="I24" s="98" t="s">
        <v>33</v>
      </c>
      <c r="J24" s="99" t="str">
        <f t="shared" ref="J24:J31" si="1">IF(G24="N","N",AVERAGE(G24:I24))</f>
        <v>N</v>
      </c>
      <c r="K24" s="100" t="str">
        <f>IF(J24="N","N",IF(J24&gt;=#REF!,IF(J24&gt;=#REF!,IF(J24&gt;=#REF!,10,9),IF(J24&gt;=#REF!,8,IF(J24&gt;=#REF!,7,6))),IF(J24&gt;=#REF!,IF(J24&gt;=#REF!,5,4),IF(J24&gt;=#REF!,3,IF(J24&gt;=#REF!,2,1)))))</f>
        <v>N</v>
      </c>
      <c r="L24" s="101" t="e">
        <f t="shared" ref="L24:L31" si="2">J24*0.6</f>
        <v>#VALUE!</v>
      </c>
      <c r="M24" s="102" t="str">
        <f t="shared" ref="M24:M31" si="3">IF(D24="išlaikyta",IF(J24="N","N",0.4*E24+0.6*K24))</f>
        <v>N</v>
      </c>
      <c r="N24" s="25" t="str">
        <f t="shared" ref="N24:N31" si="4">IF(AND(D24="išlaikyta",K24&gt;=4,M24&lt;&gt;"N"),"suteikta","nesuteikta")</f>
        <v>nesuteikta</v>
      </c>
    </row>
    <row r="25" spans="1:14" ht="15.75" customHeight="1" x14ac:dyDescent="0.25">
      <c r="A25" s="31">
        <v>2</v>
      </c>
      <c r="B25" s="96"/>
      <c r="C25" s="96"/>
      <c r="D25" s="97" t="s">
        <v>32</v>
      </c>
      <c r="E25" s="98">
        <v>10</v>
      </c>
      <c r="F25" s="98">
        <f t="shared" si="0"/>
        <v>4</v>
      </c>
      <c r="G25" s="98">
        <v>25</v>
      </c>
      <c r="H25" s="98">
        <v>49</v>
      </c>
      <c r="I25" s="98">
        <v>44</v>
      </c>
      <c r="J25" s="99">
        <f t="shared" si="1"/>
        <v>39.333333333333336</v>
      </c>
      <c r="K25" s="100" t="e">
        <f>IF(J25&gt;=#REF!,IF(J25&gt;=#REF!,IF(J25&gt;=#REF!,10,9),IF(J25&gt;=#REF!,8,IF(J25&gt;=#REF!,7,6))),IF(J25&gt;=#REF!,IF(J25&gt;=#REF!,5,4),IF(J25&gt;=#REF!,3,IF(J25&gt;=#REF!,2,1))))</f>
        <v>#REF!</v>
      </c>
      <c r="L25" s="101">
        <f t="shared" si="2"/>
        <v>23.6</v>
      </c>
      <c r="M25" s="102" t="e">
        <f t="shared" si="3"/>
        <v>#REF!</v>
      </c>
      <c r="N25" s="25" t="e">
        <f t="shared" si="4"/>
        <v>#REF!</v>
      </c>
    </row>
    <row r="26" spans="1:14" ht="15.75" customHeight="1" x14ac:dyDescent="0.25">
      <c r="A26" s="31"/>
      <c r="B26" s="96"/>
      <c r="C26" s="96"/>
      <c r="D26" s="97" t="s">
        <v>32</v>
      </c>
      <c r="E26" s="98">
        <v>7</v>
      </c>
      <c r="F26" s="98">
        <f t="shared" si="0"/>
        <v>2.8000000000000003</v>
      </c>
      <c r="G26" s="98">
        <v>47</v>
      </c>
      <c r="H26" s="98">
        <v>47</v>
      </c>
      <c r="I26" s="98">
        <v>47</v>
      </c>
      <c r="J26" s="99">
        <f t="shared" si="1"/>
        <v>47</v>
      </c>
      <c r="K26" s="100" t="e">
        <f>IF(J26&gt;=#REF!,IF(J26&gt;=#REF!,IF(J26&gt;=#REF!,10,9),IF(J26&gt;=#REF!,8,IF(J26&gt;=#REF!,7,6))),IF(J26&gt;=#REF!,IF(J26&gt;=#REF!,5,4),IF(J26&gt;=#REF!,3,IF(J26&gt;=#REF!,2,1))))</f>
        <v>#REF!</v>
      </c>
      <c r="L26" s="101">
        <f t="shared" si="2"/>
        <v>28.2</v>
      </c>
      <c r="M26" s="102" t="e">
        <f t="shared" si="3"/>
        <v>#REF!</v>
      </c>
      <c r="N26" s="25" t="e">
        <f t="shared" si="4"/>
        <v>#REF!</v>
      </c>
    </row>
    <row r="27" spans="1:14" ht="15.75" customHeight="1" x14ac:dyDescent="0.25">
      <c r="A27" s="31"/>
      <c r="B27" s="96"/>
      <c r="C27" s="96"/>
      <c r="D27" s="103" t="s">
        <v>34</v>
      </c>
      <c r="E27" s="104">
        <v>6</v>
      </c>
      <c r="F27" s="98">
        <f t="shared" si="0"/>
        <v>2.4000000000000004</v>
      </c>
      <c r="G27" s="105">
        <v>36</v>
      </c>
      <c r="H27" s="105">
        <v>23</v>
      </c>
      <c r="I27" s="105">
        <v>15</v>
      </c>
      <c r="J27" s="99">
        <f t="shared" si="1"/>
        <v>24.666666666666668</v>
      </c>
      <c r="K27" s="100" t="e">
        <f>IF(J27&gt;=#REF!,IF(J27&gt;=#REF!,IF(J27&gt;=#REF!,10,9),IF(J27&gt;=#REF!,8,IF(J27&gt;=#REF!,7,6))),IF(J27&gt;=#REF!,IF(J27&gt;=#REF!,5,4),IF(J27&gt;=#REF!,3,IF(J27&gt;=#REF!,2,1))))</f>
        <v>#REF!</v>
      </c>
      <c r="L27" s="106">
        <f t="shared" si="2"/>
        <v>14.8</v>
      </c>
      <c r="M27" s="102" t="b">
        <f t="shared" si="3"/>
        <v>0</v>
      </c>
      <c r="N27" s="25" t="e">
        <f t="shared" si="4"/>
        <v>#REF!</v>
      </c>
    </row>
    <row r="28" spans="1:14" ht="15.75" customHeight="1" x14ac:dyDescent="0.25">
      <c r="A28" s="31"/>
      <c r="B28" s="96"/>
      <c r="C28" s="96"/>
      <c r="D28" s="103" t="s">
        <v>35</v>
      </c>
      <c r="E28" s="104">
        <v>5</v>
      </c>
      <c r="F28" s="98">
        <f t="shared" si="0"/>
        <v>2</v>
      </c>
      <c r="G28" s="105">
        <v>26</v>
      </c>
      <c r="H28" s="105">
        <v>25</v>
      </c>
      <c r="I28" s="105">
        <v>38</v>
      </c>
      <c r="J28" s="99">
        <f t="shared" si="1"/>
        <v>29.666666666666668</v>
      </c>
      <c r="K28" s="100" t="e">
        <f>IF(J28&gt;=#REF!,IF(J28&gt;=#REF!,IF(J28&gt;=#REF!,10,9),IF(J28&gt;=#REF!,8,IF(J28&gt;=#REF!,7,6))),IF(J28&gt;=#REF!,IF(J28&gt;=#REF!,5,4),IF(J28&gt;=#REF!,3,IF(J28&gt;=#REF!,2,1))))</f>
        <v>#REF!</v>
      </c>
      <c r="L28" s="106">
        <f t="shared" si="2"/>
        <v>17.8</v>
      </c>
      <c r="M28" s="102" t="b">
        <f t="shared" si="3"/>
        <v>0</v>
      </c>
      <c r="N28" s="25" t="e">
        <f t="shared" si="4"/>
        <v>#REF!</v>
      </c>
    </row>
    <row r="29" spans="1:14" ht="15.75" customHeight="1" x14ac:dyDescent="0.25">
      <c r="A29" s="31"/>
      <c r="B29" s="96"/>
      <c r="C29" s="96"/>
      <c r="D29" s="97" t="s">
        <v>32</v>
      </c>
      <c r="E29" s="98">
        <v>4</v>
      </c>
      <c r="F29" s="98">
        <f t="shared" si="0"/>
        <v>1.6</v>
      </c>
      <c r="G29" s="105">
        <v>15</v>
      </c>
      <c r="H29" s="105">
        <v>50</v>
      </c>
      <c r="I29" s="105">
        <v>22</v>
      </c>
      <c r="J29" s="99">
        <f t="shared" si="1"/>
        <v>29</v>
      </c>
      <c r="K29" s="100" t="e">
        <f>IF(J29&gt;=#REF!,IF(J29&gt;=#REF!,IF(J29&gt;=#REF!,10,9),IF(J29&gt;=#REF!,8,IF(J29&gt;=#REF!,7,6))),IF(J29&gt;=#REF!,IF(J29&gt;=#REF!,5,4),IF(J29&gt;=#REF!,3,IF(J29&gt;=#REF!,2,1))))</f>
        <v>#REF!</v>
      </c>
      <c r="L29" s="106">
        <f t="shared" si="2"/>
        <v>17.399999999999999</v>
      </c>
      <c r="M29" s="102" t="e">
        <f t="shared" si="3"/>
        <v>#REF!</v>
      </c>
      <c r="N29" s="25" t="e">
        <f t="shared" si="4"/>
        <v>#REF!</v>
      </c>
    </row>
    <row r="30" spans="1:14" ht="15.75" customHeight="1" x14ac:dyDescent="0.25">
      <c r="A30" s="31"/>
      <c r="B30" s="96"/>
      <c r="C30" s="96"/>
      <c r="D30" s="97" t="s">
        <v>32</v>
      </c>
      <c r="E30" s="98">
        <v>6</v>
      </c>
      <c r="F30" s="98">
        <f t="shared" si="0"/>
        <v>2.4000000000000004</v>
      </c>
      <c r="G30" s="105">
        <v>18</v>
      </c>
      <c r="H30" s="105">
        <v>26</v>
      </c>
      <c r="I30" s="105">
        <v>35</v>
      </c>
      <c r="J30" s="99">
        <f t="shared" si="1"/>
        <v>26.333333333333332</v>
      </c>
      <c r="K30" s="100" t="e">
        <f>IF(J30&gt;=#REF!,IF(J30&gt;=#REF!,IF(J30&gt;=#REF!,10,9),IF(J30&gt;=#REF!,8,IF(J30&gt;=#REF!,7,6))),IF(J30&gt;=#REF!,IF(J30&gt;=#REF!,5,4),IF(J30&gt;=#REF!,3,IF(J30&gt;=#REF!,2,1))))</f>
        <v>#REF!</v>
      </c>
      <c r="L30" s="106">
        <f t="shared" si="2"/>
        <v>15.799999999999999</v>
      </c>
      <c r="M30" s="102" t="e">
        <f t="shared" si="3"/>
        <v>#REF!</v>
      </c>
      <c r="N30" s="25" t="e">
        <f t="shared" si="4"/>
        <v>#REF!</v>
      </c>
    </row>
    <row r="31" spans="1:14" ht="15.75" customHeight="1" x14ac:dyDescent="0.25">
      <c r="A31" s="31"/>
      <c r="B31" s="96"/>
      <c r="C31" s="96"/>
      <c r="D31" s="97" t="s">
        <v>32</v>
      </c>
      <c r="E31" s="107">
        <v>8</v>
      </c>
      <c r="F31" s="98">
        <f t="shared" si="0"/>
        <v>3.2</v>
      </c>
      <c r="G31" s="105">
        <v>2</v>
      </c>
      <c r="H31" s="105">
        <v>3</v>
      </c>
      <c r="I31" s="105">
        <v>5</v>
      </c>
      <c r="J31" s="99">
        <f t="shared" si="1"/>
        <v>3.3333333333333335</v>
      </c>
      <c r="K31" s="108" t="e">
        <f>IF(J31&gt;=#REF!,IF(J31&gt;=#REF!,IF(J31&gt;=#REF!,10,9),IF(J31&gt;=#REF!,8,IF(J31&gt;=#REF!,7,6))),IF(J31&gt;=#REF!,IF(J31&gt;=#REF!,5,4),IF(J31&gt;=#REF!,3,IF(J31&gt;=#REF!,2,1))))</f>
        <v>#REF!</v>
      </c>
      <c r="L31" s="106">
        <f t="shared" si="2"/>
        <v>2</v>
      </c>
      <c r="M31" s="109" t="e">
        <f t="shared" si="3"/>
        <v>#REF!</v>
      </c>
      <c r="N31" s="25" t="e">
        <f t="shared" si="4"/>
        <v>#REF!</v>
      </c>
    </row>
    <row r="32" spans="1:14" ht="15.75" customHeight="1" x14ac:dyDescent="0.25">
      <c r="A32" s="31"/>
      <c r="B32" s="96"/>
      <c r="C32" s="96"/>
      <c r="D32" s="97"/>
      <c r="E32" s="97"/>
      <c r="F32" s="110"/>
      <c r="G32" s="111"/>
      <c r="H32" s="111"/>
      <c r="I32" s="111"/>
      <c r="J32" s="106"/>
      <c r="K32" s="106"/>
      <c r="L32" s="106"/>
      <c r="M32" s="112"/>
      <c r="N32" s="26"/>
    </row>
    <row r="33" spans="1:20" ht="15.75" customHeight="1" x14ac:dyDescent="0.25">
      <c r="A33" s="31"/>
      <c r="B33" s="96"/>
      <c r="C33" s="96"/>
      <c r="D33" s="96"/>
      <c r="E33" s="96"/>
      <c r="F33" s="113"/>
      <c r="G33" s="114"/>
      <c r="H33" s="114"/>
      <c r="I33" s="114"/>
      <c r="J33" s="106"/>
      <c r="K33" s="106"/>
      <c r="L33" s="106"/>
      <c r="M33" s="115"/>
      <c r="N33" s="96"/>
    </row>
    <row r="34" spans="1:20" ht="15.75" customHeight="1" x14ac:dyDescent="0.25"/>
    <row r="35" spans="1:20" ht="15.75" customHeight="1" x14ac:dyDescent="0.25">
      <c r="A35" s="119" t="s">
        <v>36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  <row r="36" spans="1:20" ht="15.75" customHeight="1" x14ac:dyDescent="0.25">
      <c r="A36" s="119" t="s">
        <v>37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1:20" ht="15.75" customHeight="1" x14ac:dyDescent="0.25">
      <c r="A37" s="119" t="s">
        <v>38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</row>
    <row r="38" spans="1:20" ht="15.75" customHeight="1" x14ac:dyDescent="0.25"/>
    <row r="39" spans="1:20" ht="15.75" customHeight="1" x14ac:dyDescent="0.25">
      <c r="A39" s="27" t="s">
        <v>39</v>
      </c>
      <c r="D39" s="27"/>
      <c r="E39" s="27"/>
      <c r="G39" s="27" t="s">
        <v>40</v>
      </c>
      <c r="L39" s="27" t="s">
        <v>41</v>
      </c>
    </row>
    <row r="40" spans="1:20" ht="15.75" customHeight="1" x14ac:dyDescent="0.25">
      <c r="G40" s="28" t="s">
        <v>42</v>
      </c>
      <c r="L40" s="29" t="s">
        <v>43</v>
      </c>
      <c r="N40" s="28"/>
      <c r="T40" s="28"/>
    </row>
    <row r="41" spans="1:20" ht="15.75" customHeight="1" x14ac:dyDescent="0.25">
      <c r="A41" s="27"/>
    </row>
    <row r="42" spans="1:20" ht="15.75" customHeight="1" x14ac:dyDescent="0.25">
      <c r="A42" s="27" t="s">
        <v>27</v>
      </c>
      <c r="G42" s="27" t="s">
        <v>40</v>
      </c>
      <c r="L42" s="27" t="s">
        <v>41</v>
      </c>
      <c r="P42" s="27"/>
    </row>
    <row r="43" spans="1:20" ht="15.75" customHeight="1" x14ac:dyDescent="0.25">
      <c r="A43" s="30"/>
      <c r="G43" s="28" t="s">
        <v>42</v>
      </c>
      <c r="L43" s="29" t="s">
        <v>43</v>
      </c>
      <c r="N43" s="28"/>
    </row>
    <row r="44" spans="1:20" ht="15.75" customHeight="1" x14ac:dyDescent="0.25">
      <c r="A44" s="27"/>
    </row>
    <row r="45" spans="1:20" ht="15.75" customHeight="1" x14ac:dyDescent="0.25">
      <c r="A45" s="27" t="s">
        <v>28</v>
      </c>
      <c r="G45" s="27" t="s">
        <v>40</v>
      </c>
      <c r="L45" s="27" t="s">
        <v>41</v>
      </c>
      <c r="P45" s="27"/>
    </row>
    <row r="46" spans="1:20" ht="15.75" customHeight="1" x14ac:dyDescent="0.25">
      <c r="A46" s="30"/>
      <c r="G46" s="28" t="s">
        <v>42</v>
      </c>
      <c r="L46" s="29" t="s">
        <v>43</v>
      </c>
      <c r="N46" s="28"/>
    </row>
    <row r="47" spans="1:20" ht="15.75" customHeight="1" x14ac:dyDescent="0.25"/>
    <row r="48" spans="1:20" ht="15.75" customHeight="1" x14ac:dyDescent="0.25"/>
    <row r="49" spans="1:1" ht="15.75" customHeight="1" x14ac:dyDescent="0.25">
      <c r="A49" s="30" t="s">
        <v>44</v>
      </c>
    </row>
    <row r="50" spans="1:1" ht="15.75" customHeight="1" x14ac:dyDescent="0.25">
      <c r="A50" s="30" t="s">
        <v>45</v>
      </c>
    </row>
    <row r="51" spans="1:1" ht="15.75" customHeight="1" x14ac:dyDescent="0.25">
      <c r="A51" s="30" t="s">
        <v>45</v>
      </c>
    </row>
    <row r="52" spans="1:1" ht="15.75" customHeight="1" x14ac:dyDescent="0.25">
      <c r="A52" s="30" t="s">
        <v>45</v>
      </c>
    </row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A1:N1"/>
    <mergeCell ref="A3:N3"/>
    <mergeCell ref="A5:N5"/>
    <mergeCell ref="A6:N6"/>
    <mergeCell ref="A7:N7"/>
    <mergeCell ref="A9:N9"/>
    <mergeCell ref="A10:N10"/>
    <mergeCell ref="A36:N36"/>
    <mergeCell ref="A37:N37"/>
    <mergeCell ref="A12:N12"/>
    <mergeCell ref="A14:N14"/>
    <mergeCell ref="A15:N15"/>
    <mergeCell ref="G17:L17"/>
    <mergeCell ref="N17:N22"/>
    <mergeCell ref="G18:L20"/>
    <mergeCell ref="A35:N35"/>
    <mergeCell ref="G21:G22"/>
    <mergeCell ref="H21:H22"/>
    <mergeCell ref="I21:I22"/>
  </mergeCells>
  <pageMargins left="0.70866141732283472" right="0.70866141732283472" top="0.74803149606299213" bottom="0.74803149606299213" header="0" footer="0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5" customWidth="1"/>
    <col min="3" max="3" width="11.28515625" customWidth="1"/>
    <col min="4" max="5" width="11.42578125" customWidth="1"/>
    <col min="6" max="6" width="11.7109375" hidden="1" customWidth="1"/>
    <col min="7" max="9" width="8.7109375" customWidth="1"/>
    <col min="10" max="11" width="13.140625" customWidth="1"/>
    <col min="12" max="12" width="13.140625" hidden="1" customWidth="1"/>
    <col min="13" max="13" width="13" customWidth="1"/>
    <col min="14" max="14" width="14.140625" customWidth="1"/>
    <col min="15" max="26" width="8.7109375" customWidth="1"/>
  </cols>
  <sheetData>
    <row r="1" spans="1:14" ht="18.75" x14ac:dyDescent="0.25">
      <c r="A1" s="136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8.75" x14ac:dyDescent="0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0.25" x14ac:dyDescent="0.25">
      <c r="A3" s="13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8.75" x14ac:dyDescent="0.25">
      <c r="A4" s="3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38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5.75" x14ac:dyDescent="0.25">
      <c r="A6" s="139" t="s">
        <v>47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15.75" customHeight="1" x14ac:dyDescent="0.25">
      <c r="A7" s="118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15.75" x14ac:dyDescent="0.25">
      <c r="A8" s="86"/>
      <c r="B8" s="86"/>
      <c r="C8" s="86"/>
      <c r="D8" s="86"/>
      <c r="E8" s="86"/>
      <c r="F8" s="3"/>
      <c r="G8" s="86"/>
      <c r="H8" s="86"/>
      <c r="I8" s="86"/>
      <c r="J8" s="86"/>
      <c r="K8" s="86"/>
      <c r="L8" s="86"/>
      <c r="M8" s="86"/>
      <c r="N8" s="86"/>
    </row>
    <row r="9" spans="1:14" ht="15.75" x14ac:dyDescent="0.25">
      <c r="A9" s="116" t="s">
        <v>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15.75" customHeight="1" x14ac:dyDescent="0.25">
      <c r="A10" s="118" t="s">
        <v>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4" ht="15.75" customHeight="1" x14ac:dyDescent="0.25">
      <c r="A11" s="87" t="s">
        <v>7</v>
      </c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</row>
    <row r="12" spans="1:14" ht="15.75" customHeight="1" x14ac:dyDescent="0.25">
      <c r="A12" s="120" t="s">
        <v>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15.75" customHeight="1" x14ac:dyDescent="0.25">
      <c r="A13" s="4"/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</row>
    <row r="14" spans="1:14" ht="15.75" customHeight="1" x14ac:dyDescent="0.25">
      <c r="A14" s="121" t="s">
        <v>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4" ht="15.75" customHeight="1" x14ac:dyDescent="0.25">
      <c r="A15" s="122" t="s">
        <v>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7" spans="1:14" ht="42.75" x14ac:dyDescent="0.25">
      <c r="A17" s="88"/>
      <c r="B17" s="89"/>
      <c r="C17" s="89"/>
      <c r="D17" s="90"/>
      <c r="E17" s="90"/>
      <c r="F17" s="91" t="s">
        <v>11</v>
      </c>
      <c r="G17" s="123" t="s">
        <v>12</v>
      </c>
      <c r="H17" s="124"/>
      <c r="I17" s="124"/>
      <c r="J17" s="124"/>
      <c r="K17" s="124"/>
      <c r="L17" s="125"/>
      <c r="M17" s="89"/>
      <c r="N17" s="126" t="s">
        <v>13</v>
      </c>
    </row>
    <row r="18" spans="1:14" ht="71.25" x14ac:dyDescent="0.25">
      <c r="A18" s="92" t="s">
        <v>14</v>
      </c>
      <c r="B18" s="6" t="s">
        <v>15</v>
      </c>
      <c r="C18" s="6" t="s">
        <v>16</v>
      </c>
      <c r="D18" s="7" t="s">
        <v>17</v>
      </c>
      <c r="E18" s="8" t="s">
        <v>18</v>
      </c>
      <c r="F18" s="9" t="s">
        <v>19</v>
      </c>
      <c r="G18" s="129" t="s">
        <v>20</v>
      </c>
      <c r="H18" s="130"/>
      <c r="I18" s="130"/>
      <c r="J18" s="130"/>
      <c r="K18" s="130"/>
      <c r="L18" s="130"/>
      <c r="M18" s="10" t="s">
        <v>21</v>
      </c>
      <c r="N18" s="127"/>
    </row>
    <row r="19" spans="1:14" x14ac:dyDescent="0.25">
      <c r="A19" s="92" t="s">
        <v>22</v>
      </c>
      <c r="B19" s="11"/>
      <c r="C19" s="11"/>
      <c r="D19" s="11"/>
      <c r="E19" s="11"/>
      <c r="F19" s="9" t="s">
        <v>23</v>
      </c>
      <c r="G19" s="131"/>
      <c r="H19" s="117"/>
      <c r="I19" s="117"/>
      <c r="J19" s="117"/>
      <c r="K19" s="117"/>
      <c r="L19" s="130"/>
      <c r="M19" s="12"/>
      <c r="N19" s="127"/>
    </row>
    <row r="20" spans="1:14" x14ac:dyDescent="0.25">
      <c r="A20" s="93"/>
      <c r="B20" s="11"/>
      <c r="C20" s="11"/>
      <c r="D20" s="11"/>
      <c r="E20" s="11"/>
      <c r="F20" s="9" t="s">
        <v>24</v>
      </c>
      <c r="G20" s="132"/>
      <c r="H20" s="133"/>
      <c r="I20" s="133"/>
      <c r="J20" s="133"/>
      <c r="K20" s="133"/>
      <c r="L20" s="133"/>
      <c r="M20" s="13" t="s">
        <v>25</v>
      </c>
      <c r="N20" s="127"/>
    </row>
    <row r="21" spans="1:14" ht="15.75" customHeight="1" x14ac:dyDescent="0.25">
      <c r="A21" s="93"/>
      <c r="B21" s="11"/>
      <c r="C21" s="11"/>
      <c r="D21" s="11"/>
      <c r="E21" s="11"/>
      <c r="F21" s="14"/>
      <c r="G21" s="94"/>
      <c r="H21" s="94"/>
      <c r="I21" s="94"/>
      <c r="J21" s="94" t="s">
        <v>29</v>
      </c>
      <c r="K21" s="94" t="s">
        <v>29</v>
      </c>
      <c r="L21" s="15" t="s">
        <v>29</v>
      </c>
      <c r="M21" s="16"/>
      <c r="N21" s="127"/>
    </row>
    <row r="22" spans="1:14" ht="15.75" customHeight="1" x14ac:dyDescent="0.25">
      <c r="A22" s="93"/>
      <c r="B22" s="11"/>
      <c r="C22" s="11"/>
      <c r="D22" s="11"/>
      <c r="E22" s="11"/>
      <c r="F22" s="11"/>
      <c r="G22" s="17" t="s">
        <v>26</v>
      </c>
      <c r="H22" s="17" t="s">
        <v>27</v>
      </c>
      <c r="I22" s="17" t="s">
        <v>28</v>
      </c>
      <c r="J22" s="17" t="s">
        <v>30</v>
      </c>
      <c r="K22" s="17"/>
      <c r="L22" s="18" t="s">
        <v>31</v>
      </c>
      <c r="M22" s="19"/>
      <c r="N22" s="128"/>
    </row>
    <row r="23" spans="1:14" ht="15.75" customHeight="1" x14ac:dyDescent="0.25">
      <c r="A23" s="20">
        <v>1</v>
      </c>
      <c r="B23" s="21">
        <v>2</v>
      </c>
      <c r="C23" s="22">
        <v>3</v>
      </c>
      <c r="D23" s="23">
        <v>4</v>
      </c>
      <c r="E23" s="22">
        <v>5</v>
      </c>
      <c r="F23" s="23">
        <v>6</v>
      </c>
      <c r="G23" s="22">
        <v>6</v>
      </c>
      <c r="H23" s="23">
        <v>7</v>
      </c>
      <c r="I23" s="22">
        <v>8</v>
      </c>
      <c r="J23" s="23">
        <v>10</v>
      </c>
      <c r="K23" s="22">
        <v>9</v>
      </c>
      <c r="L23" s="23">
        <v>9</v>
      </c>
      <c r="M23" s="95">
        <v>10</v>
      </c>
      <c r="N23" s="23">
        <v>11</v>
      </c>
    </row>
    <row r="24" spans="1:14" ht="15.75" customHeight="1" x14ac:dyDescent="0.25">
      <c r="A24" s="24">
        <v>1</v>
      </c>
      <c r="B24" s="96"/>
      <c r="C24" s="96"/>
      <c r="D24" s="97" t="s">
        <v>32</v>
      </c>
      <c r="E24" s="98">
        <v>10</v>
      </c>
      <c r="F24" s="98">
        <f t="shared" ref="F24:F31" si="0">0.4*E24</f>
        <v>4</v>
      </c>
      <c r="G24" s="98" t="s">
        <v>33</v>
      </c>
      <c r="H24" s="98" t="s">
        <v>33</v>
      </c>
      <c r="I24" s="98" t="s">
        <v>33</v>
      </c>
      <c r="J24" s="99" t="str">
        <f t="shared" ref="J24:J31" si="1">IF(G24="N","N",AVERAGE(G24:I24))</f>
        <v>N</v>
      </c>
      <c r="K24" s="100" t="str">
        <f>IF(J24="N","N",IF(J24&gt;=#REF!,IF(J24&gt;=#REF!,IF(J24&gt;=#REF!,10,9),IF(J24&gt;=#REF!,8,IF(J24&gt;=#REF!,7,6))),IF(J24&gt;=#REF!,IF(J24&gt;=#REF!,5,4),IF(J24&gt;=#REF!,3,IF(J24&gt;=#REF!,2,1)))))</f>
        <v>N</v>
      </c>
      <c r="L24" s="101" t="e">
        <f t="shared" ref="L24:L31" si="2">J24*0.6</f>
        <v>#VALUE!</v>
      </c>
      <c r="M24" s="102" t="str">
        <f t="shared" ref="M24:M31" si="3">IF(D24="išlaikyta",IF(J24="N","N",0.4*E24+0.6*K24))</f>
        <v>N</v>
      </c>
      <c r="N24" s="25" t="str">
        <f t="shared" ref="N24:N31" si="4">IF(AND(D24="išlaikyta",K24&gt;=4,M24&lt;&gt;"N"),"suteikta","nesuteikta")</f>
        <v>nesuteikta</v>
      </c>
    </row>
    <row r="25" spans="1:14" ht="15.75" customHeight="1" x14ac:dyDescent="0.25">
      <c r="A25" s="24">
        <v>2</v>
      </c>
      <c r="B25" s="96"/>
      <c r="C25" s="96"/>
      <c r="D25" s="97" t="s">
        <v>32</v>
      </c>
      <c r="E25" s="98">
        <v>10</v>
      </c>
      <c r="F25" s="98">
        <f t="shared" si="0"/>
        <v>4</v>
      </c>
      <c r="G25" s="98">
        <v>25</v>
      </c>
      <c r="H25" s="98">
        <v>49</v>
      </c>
      <c r="I25" s="98">
        <v>44</v>
      </c>
      <c r="J25" s="99">
        <f t="shared" si="1"/>
        <v>39.333333333333336</v>
      </c>
      <c r="K25" s="100" t="e">
        <f>IF(J25&gt;=#REF!,IF(J25&gt;=#REF!,IF(J25&gt;=#REF!,10,9),IF(J25&gt;=#REF!,8,IF(J25&gt;=#REF!,7,6))),IF(J25&gt;=#REF!,IF(J25&gt;=#REF!,5,4),IF(J25&gt;=#REF!,3,IF(J25&gt;=#REF!,2,1))))</f>
        <v>#REF!</v>
      </c>
      <c r="L25" s="101">
        <f t="shared" si="2"/>
        <v>23.6</v>
      </c>
      <c r="M25" s="102" t="e">
        <f t="shared" si="3"/>
        <v>#REF!</v>
      </c>
      <c r="N25" s="25" t="e">
        <f t="shared" si="4"/>
        <v>#REF!</v>
      </c>
    </row>
    <row r="26" spans="1:14" ht="15.75" customHeight="1" x14ac:dyDescent="0.25">
      <c r="A26" s="24"/>
      <c r="B26" s="96"/>
      <c r="C26" s="96"/>
      <c r="D26" s="97" t="s">
        <v>32</v>
      </c>
      <c r="E26" s="98">
        <v>7</v>
      </c>
      <c r="F26" s="98">
        <f t="shared" si="0"/>
        <v>2.8000000000000003</v>
      </c>
      <c r="G26" s="98">
        <v>47</v>
      </c>
      <c r="H26" s="98">
        <v>47</v>
      </c>
      <c r="I26" s="98">
        <v>47</v>
      </c>
      <c r="J26" s="99">
        <f t="shared" si="1"/>
        <v>47</v>
      </c>
      <c r="K26" s="100" t="e">
        <f>IF(J26&gt;=#REF!,IF(J26&gt;=#REF!,IF(J26&gt;=#REF!,10,9),IF(J26&gt;=#REF!,8,IF(J26&gt;=#REF!,7,6))),IF(J26&gt;=#REF!,IF(J26&gt;=#REF!,5,4),IF(J26&gt;=#REF!,3,IF(J26&gt;=#REF!,2,1))))</f>
        <v>#REF!</v>
      </c>
      <c r="L26" s="101">
        <f t="shared" si="2"/>
        <v>28.2</v>
      </c>
      <c r="M26" s="102" t="e">
        <f t="shared" si="3"/>
        <v>#REF!</v>
      </c>
      <c r="N26" s="25" t="e">
        <f t="shared" si="4"/>
        <v>#REF!</v>
      </c>
    </row>
    <row r="27" spans="1:14" ht="15.75" customHeight="1" x14ac:dyDescent="0.25">
      <c r="A27" s="24"/>
      <c r="B27" s="96"/>
      <c r="C27" s="96"/>
      <c r="D27" s="103" t="s">
        <v>34</v>
      </c>
      <c r="E27" s="104">
        <v>6</v>
      </c>
      <c r="F27" s="98">
        <f t="shared" si="0"/>
        <v>2.4000000000000004</v>
      </c>
      <c r="G27" s="105">
        <v>36</v>
      </c>
      <c r="H27" s="105">
        <v>23</v>
      </c>
      <c r="I27" s="105">
        <v>15</v>
      </c>
      <c r="J27" s="99">
        <f t="shared" si="1"/>
        <v>24.666666666666668</v>
      </c>
      <c r="K27" s="100" t="e">
        <f>IF(J27&gt;=#REF!,IF(J27&gt;=#REF!,IF(J27&gt;=#REF!,10,9),IF(J27&gt;=#REF!,8,IF(J27&gt;=#REF!,7,6))),IF(J27&gt;=#REF!,IF(J27&gt;=#REF!,5,4),IF(J27&gt;=#REF!,3,IF(J27&gt;=#REF!,2,1))))</f>
        <v>#REF!</v>
      </c>
      <c r="L27" s="106">
        <f t="shared" si="2"/>
        <v>14.8</v>
      </c>
      <c r="M27" s="102" t="b">
        <f t="shared" si="3"/>
        <v>0</v>
      </c>
      <c r="N27" s="25" t="e">
        <f t="shared" si="4"/>
        <v>#REF!</v>
      </c>
    </row>
    <row r="28" spans="1:14" ht="15.75" customHeight="1" x14ac:dyDescent="0.25">
      <c r="A28" s="24"/>
      <c r="B28" s="96"/>
      <c r="C28" s="96"/>
      <c r="D28" s="103" t="s">
        <v>35</v>
      </c>
      <c r="E28" s="104">
        <v>5</v>
      </c>
      <c r="F28" s="98">
        <f t="shared" si="0"/>
        <v>2</v>
      </c>
      <c r="G28" s="105">
        <v>26</v>
      </c>
      <c r="H28" s="105">
        <v>25</v>
      </c>
      <c r="I28" s="105">
        <v>38</v>
      </c>
      <c r="J28" s="99">
        <f t="shared" si="1"/>
        <v>29.666666666666668</v>
      </c>
      <c r="K28" s="100" t="e">
        <f>IF(J28&gt;=#REF!,IF(J28&gt;=#REF!,IF(J28&gt;=#REF!,10,9),IF(J28&gt;=#REF!,8,IF(J28&gt;=#REF!,7,6))),IF(J28&gt;=#REF!,IF(J28&gt;=#REF!,5,4),IF(J28&gt;=#REF!,3,IF(J28&gt;=#REF!,2,1))))</f>
        <v>#REF!</v>
      </c>
      <c r="L28" s="106">
        <f t="shared" si="2"/>
        <v>17.8</v>
      </c>
      <c r="M28" s="102" t="b">
        <f t="shared" si="3"/>
        <v>0</v>
      </c>
      <c r="N28" s="25" t="e">
        <f t="shared" si="4"/>
        <v>#REF!</v>
      </c>
    </row>
    <row r="29" spans="1:14" ht="15.75" customHeight="1" x14ac:dyDescent="0.25">
      <c r="A29" s="24"/>
      <c r="B29" s="96"/>
      <c r="C29" s="96"/>
      <c r="D29" s="97" t="s">
        <v>32</v>
      </c>
      <c r="E29" s="98">
        <v>4</v>
      </c>
      <c r="F29" s="98">
        <f t="shared" si="0"/>
        <v>1.6</v>
      </c>
      <c r="G29" s="105">
        <v>15</v>
      </c>
      <c r="H29" s="105">
        <v>50</v>
      </c>
      <c r="I29" s="105">
        <v>22</v>
      </c>
      <c r="J29" s="99">
        <f t="shared" si="1"/>
        <v>29</v>
      </c>
      <c r="K29" s="100" t="e">
        <f>IF(J29&gt;=#REF!,IF(J29&gt;=#REF!,IF(J29&gt;=#REF!,10,9),IF(J29&gt;=#REF!,8,IF(J29&gt;=#REF!,7,6))),IF(J29&gt;=#REF!,IF(J29&gt;=#REF!,5,4),IF(J29&gt;=#REF!,3,IF(J29&gt;=#REF!,2,1))))</f>
        <v>#REF!</v>
      </c>
      <c r="L29" s="106">
        <f t="shared" si="2"/>
        <v>17.399999999999999</v>
      </c>
      <c r="M29" s="102" t="e">
        <f t="shared" si="3"/>
        <v>#REF!</v>
      </c>
      <c r="N29" s="25" t="e">
        <f t="shared" si="4"/>
        <v>#REF!</v>
      </c>
    </row>
    <row r="30" spans="1:14" ht="15.75" customHeight="1" x14ac:dyDescent="0.25">
      <c r="A30" s="24"/>
      <c r="B30" s="96"/>
      <c r="C30" s="96"/>
      <c r="D30" s="97" t="s">
        <v>32</v>
      </c>
      <c r="E30" s="98">
        <v>6</v>
      </c>
      <c r="F30" s="98">
        <f t="shared" si="0"/>
        <v>2.4000000000000004</v>
      </c>
      <c r="G30" s="105">
        <v>18</v>
      </c>
      <c r="H30" s="105">
        <v>26</v>
      </c>
      <c r="I30" s="105">
        <v>35</v>
      </c>
      <c r="J30" s="99">
        <f t="shared" si="1"/>
        <v>26.333333333333332</v>
      </c>
      <c r="K30" s="100" t="e">
        <f>IF(J30&gt;=#REF!,IF(J30&gt;=#REF!,IF(J30&gt;=#REF!,10,9),IF(J30&gt;=#REF!,8,IF(J30&gt;=#REF!,7,6))),IF(J30&gt;=#REF!,IF(J30&gt;=#REF!,5,4),IF(J30&gt;=#REF!,3,IF(J30&gt;=#REF!,2,1))))</f>
        <v>#REF!</v>
      </c>
      <c r="L30" s="106">
        <f t="shared" si="2"/>
        <v>15.799999999999999</v>
      </c>
      <c r="M30" s="102" t="e">
        <f t="shared" si="3"/>
        <v>#REF!</v>
      </c>
      <c r="N30" s="25" t="e">
        <f t="shared" si="4"/>
        <v>#REF!</v>
      </c>
    </row>
    <row r="31" spans="1:14" ht="15.75" customHeight="1" x14ac:dyDescent="0.25">
      <c r="A31" s="24"/>
      <c r="B31" s="96"/>
      <c r="C31" s="96"/>
      <c r="D31" s="97" t="s">
        <v>32</v>
      </c>
      <c r="E31" s="107">
        <v>8</v>
      </c>
      <c r="F31" s="98">
        <f t="shared" si="0"/>
        <v>3.2</v>
      </c>
      <c r="G31" s="105">
        <v>2</v>
      </c>
      <c r="H31" s="105">
        <v>3</v>
      </c>
      <c r="I31" s="105">
        <v>5</v>
      </c>
      <c r="J31" s="99">
        <f t="shared" si="1"/>
        <v>3.3333333333333335</v>
      </c>
      <c r="K31" s="108" t="e">
        <f>IF(J31&gt;=#REF!,IF(J31&gt;=#REF!,IF(J31&gt;=#REF!,10,9),IF(J31&gt;=#REF!,8,IF(J31&gt;=#REF!,7,6))),IF(J31&gt;=#REF!,IF(J31&gt;=#REF!,5,4),IF(J31&gt;=#REF!,3,IF(J31&gt;=#REF!,2,1))))</f>
        <v>#REF!</v>
      </c>
      <c r="L31" s="106">
        <f t="shared" si="2"/>
        <v>2</v>
      </c>
      <c r="M31" s="109" t="e">
        <f t="shared" si="3"/>
        <v>#REF!</v>
      </c>
      <c r="N31" s="25" t="e">
        <f t="shared" si="4"/>
        <v>#REF!</v>
      </c>
    </row>
    <row r="32" spans="1:14" ht="15.75" customHeight="1" x14ac:dyDescent="0.25">
      <c r="A32" s="24"/>
      <c r="B32" s="96"/>
      <c r="C32" s="96"/>
      <c r="D32" s="97"/>
      <c r="E32" s="97"/>
      <c r="F32" s="110"/>
      <c r="G32" s="111"/>
      <c r="H32" s="111"/>
      <c r="I32" s="111"/>
      <c r="J32" s="106"/>
      <c r="K32" s="106"/>
      <c r="L32" s="106"/>
      <c r="M32" s="112"/>
      <c r="N32" s="26"/>
    </row>
    <row r="33" spans="1:20" ht="15.75" customHeight="1" x14ac:dyDescent="0.25">
      <c r="A33" s="24"/>
      <c r="B33" s="96"/>
      <c r="C33" s="96"/>
      <c r="D33" s="96"/>
      <c r="E33" s="96"/>
      <c r="F33" s="113"/>
      <c r="G33" s="114"/>
      <c r="H33" s="114"/>
      <c r="I33" s="114"/>
      <c r="J33" s="106"/>
      <c r="K33" s="106"/>
      <c r="L33" s="106"/>
      <c r="M33" s="115"/>
      <c r="N33" s="96"/>
    </row>
    <row r="34" spans="1:20" ht="15.75" customHeight="1" x14ac:dyDescent="0.25"/>
    <row r="35" spans="1:20" ht="15.75" customHeight="1" x14ac:dyDescent="0.25">
      <c r="A35" s="119" t="s">
        <v>36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  <row r="36" spans="1:20" ht="15.75" customHeight="1" x14ac:dyDescent="0.25">
      <c r="A36" s="119" t="s">
        <v>37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1:20" ht="15.75" customHeight="1" x14ac:dyDescent="0.25">
      <c r="A37" s="119" t="s">
        <v>38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</row>
    <row r="38" spans="1:20" ht="15.75" customHeight="1" x14ac:dyDescent="0.25"/>
    <row r="39" spans="1:20" ht="15.75" customHeight="1" x14ac:dyDescent="0.25">
      <c r="A39" s="27" t="s">
        <v>39</v>
      </c>
      <c r="D39" s="27"/>
      <c r="E39" s="27"/>
      <c r="G39" s="27" t="s">
        <v>40</v>
      </c>
      <c r="L39" s="27" t="s">
        <v>41</v>
      </c>
    </row>
    <row r="40" spans="1:20" ht="15.75" customHeight="1" x14ac:dyDescent="0.25">
      <c r="G40" s="28" t="s">
        <v>42</v>
      </c>
      <c r="L40" s="29" t="s">
        <v>43</v>
      </c>
      <c r="N40" s="28"/>
      <c r="T40" s="28"/>
    </row>
    <row r="41" spans="1:20" ht="15.75" customHeight="1" x14ac:dyDescent="0.25">
      <c r="A41" s="27"/>
    </row>
    <row r="42" spans="1:20" ht="15.75" customHeight="1" x14ac:dyDescent="0.25">
      <c r="A42" s="27" t="s">
        <v>27</v>
      </c>
      <c r="G42" s="27" t="s">
        <v>40</v>
      </c>
      <c r="L42" s="27" t="s">
        <v>41</v>
      </c>
      <c r="P42" s="27"/>
    </row>
    <row r="43" spans="1:20" ht="15.75" customHeight="1" x14ac:dyDescent="0.25">
      <c r="A43" s="30"/>
      <c r="G43" s="28" t="s">
        <v>42</v>
      </c>
      <c r="L43" s="29" t="s">
        <v>43</v>
      </c>
      <c r="N43" s="28"/>
    </row>
    <row r="44" spans="1:20" ht="15.75" customHeight="1" x14ac:dyDescent="0.25">
      <c r="A44" s="27"/>
    </row>
    <row r="45" spans="1:20" ht="15.75" customHeight="1" x14ac:dyDescent="0.25">
      <c r="A45" s="27" t="s">
        <v>28</v>
      </c>
      <c r="G45" s="27" t="s">
        <v>40</v>
      </c>
      <c r="L45" s="27" t="s">
        <v>41</v>
      </c>
      <c r="P45" s="27"/>
    </row>
    <row r="46" spans="1:20" ht="15.75" customHeight="1" x14ac:dyDescent="0.25">
      <c r="A46" s="30"/>
      <c r="G46" s="28" t="s">
        <v>42</v>
      </c>
      <c r="L46" s="29" t="s">
        <v>43</v>
      </c>
      <c r="N46" s="28"/>
    </row>
    <row r="47" spans="1:20" ht="15.75" customHeight="1" x14ac:dyDescent="0.25"/>
    <row r="48" spans="1:20" ht="15.75" customHeight="1" x14ac:dyDescent="0.25"/>
    <row r="49" spans="1:1" ht="15.75" customHeight="1" x14ac:dyDescent="0.25">
      <c r="A49" s="30" t="s">
        <v>44</v>
      </c>
    </row>
    <row r="50" spans="1:1" ht="15.75" customHeight="1" x14ac:dyDescent="0.25">
      <c r="A50" s="30" t="s">
        <v>45</v>
      </c>
    </row>
    <row r="51" spans="1:1" ht="15.75" customHeight="1" x14ac:dyDescent="0.25">
      <c r="A51" s="30" t="s">
        <v>45</v>
      </c>
    </row>
    <row r="52" spans="1:1" ht="15.75" customHeight="1" x14ac:dyDescent="0.25">
      <c r="A52" s="30" t="s">
        <v>45</v>
      </c>
    </row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A1:N1"/>
    <mergeCell ref="A3:N3"/>
    <mergeCell ref="A5:N5"/>
    <mergeCell ref="A6:N6"/>
    <mergeCell ref="A7:N7"/>
    <mergeCell ref="A9:N9"/>
    <mergeCell ref="A10:N10"/>
    <mergeCell ref="A36:N36"/>
    <mergeCell ref="A37:N37"/>
    <mergeCell ref="A12:N12"/>
    <mergeCell ref="A14:N14"/>
    <mergeCell ref="A15:N15"/>
    <mergeCell ref="G17:L17"/>
    <mergeCell ref="N17:N22"/>
    <mergeCell ref="G18:L20"/>
    <mergeCell ref="A35:N35"/>
  </mergeCells>
  <pageMargins left="0.70866141732283472" right="0.70866141732283472" top="0.74803149606299213" bottom="0.74803149606299213" header="0" footer="0"/>
  <pageSetup paperSize="9" scale="8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3"/>
  <sheetViews>
    <sheetView tabSelected="1" workbookViewId="0">
      <selection activeCell="H43" sqref="H43"/>
    </sheetView>
  </sheetViews>
  <sheetFormatPr defaultColWidth="14.42578125" defaultRowHeight="15" x14ac:dyDescent="0.25"/>
  <cols>
    <col min="1" max="1" width="4.7109375" style="50" customWidth="1"/>
    <col min="2" max="2" width="4.85546875" style="50" customWidth="1"/>
    <col min="3" max="3" width="23.28515625" style="50" customWidth="1"/>
    <col min="4" max="4" width="14" style="50" customWidth="1"/>
    <col min="5" max="7" width="7.7109375" style="50" customWidth="1"/>
    <col min="8" max="8" width="8.5703125" style="50" customWidth="1"/>
    <col min="9" max="9" width="11.5703125" style="50" customWidth="1"/>
    <col min="10" max="10" width="12.85546875" style="50" customWidth="1"/>
    <col min="11" max="11" width="12.140625" style="50" customWidth="1"/>
    <col min="12" max="12" width="6.5703125" style="50" customWidth="1"/>
    <col min="13" max="13" width="18.42578125" style="50" customWidth="1"/>
    <col min="14" max="27" width="8.7109375" style="50" customWidth="1"/>
    <col min="28" max="16384" width="14.42578125" style="50"/>
  </cols>
  <sheetData>
    <row r="2" spans="1:14" x14ac:dyDescent="0.25">
      <c r="I2" s="140" t="s">
        <v>48</v>
      </c>
      <c r="J2" s="140"/>
      <c r="K2" s="140"/>
      <c r="L2" s="140"/>
      <c r="M2" s="140"/>
    </row>
    <row r="3" spans="1:14" x14ac:dyDescent="0.25">
      <c r="I3" s="81"/>
      <c r="J3" s="140" t="s">
        <v>49</v>
      </c>
      <c r="K3" s="140"/>
      <c r="L3" s="140"/>
      <c r="M3" s="140"/>
    </row>
    <row r="4" spans="1:14" x14ac:dyDescent="0.25">
      <c r="I4" s="81"/>
      <c r="J4" s="81"/>
      <c r="K4" s="81"/>
      <c r="L4" s="81"/>
      <c r="M4" s="82" t="s">
        <v>50</v>
      </c>
    </row>
    <row r="5" spans="1:14" ht="24.7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63"/>
    </row>
    <row r="6" spans="1:14" ht="12" customHeight="1" x14ac:dyDescent="0.25">
      <c r="A6" s="166" t="s">
        <v>76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33"/>
    </row>
    <row r="7" spans="1:14" ht="24.75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63"/>
    </row>
    <row r="8" spans="1:14" ht="12" customHeight="1" x14ac:dyDescent="0.25">
      <c r="A8" s="166" t="s">
        <v>77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33"/>
    </row>
    <row r="9" spans="1:14" ht="12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33"/>
    </row>
    <row r="10" spans="1:14" ht="16.5" customHeight="1" x14ac:dyDescent="0.25">
      <c r="A10" s="141" t="s">
        <v>51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64"/>
    </row>
    <row r="11" spans="1:14" ht="21.75" customHeight="1" x14ac:dyDescent="0.25">
      <c r="A11" s="141" t="s">
        <v>52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64"/>
    </row>
    <row r="12" spans="1:14" ht="5.25" customHeight="1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33"/>
    </row>
    <row r="13" spans="1:14" ht="18" customHeight="1" x14ac:dyDescent="0.25">
      <c r="A13" s="33"/>
      <c r="B13" s="37" t="s">
        <v>53</v>
      </c>
      <c r="C13" s="37"/>
      <c r="D13" s="37"/>
      <c r="E13" s="37"/>
      <c r="F13" s="37"/>
      <c r="G13" s="33"/>
      <c r="H13" s="66"/>
      <c r="I13" s="66"/>
      <c r="J13" s="66"/>
      <c r="K13" s="66"/>
      <c r="L13" s="66"/>
      <c r="M13" s="67"/>
      <c r="N13" s="33"/>
    </row>
    <row r="14" spans="1:14" ht="18" customHeight="1" x14ac:dyDescent="0.25">
      <c r="A14" s="33"/>
      <c r="B14" s="37" t="s">
        <v>54</v>
      </c>
      <c r="C14" s="37"/>
      <c r="D14" s="37"/>
      <c r="E14" s="37"/>
      <c r="F14" s="37"/>
      <c r="G14" s="33"/>
      <c r="H14" s="68"/>
      <c r="I14" s="68"/>
      <c r="J14" s="68"/>
      <c r="K14" s="68"/>
      <c r="L14" s="68"/>
      <c r="M14" s="69"/>
      <c r="N14" s="33"/>
    </row>
    <row r="15" spans="1:14" ht="18" customHeight="1" x14ac:dyDescent="0.25">
      <c r="A15" s="33"/>
      <c r="B15" s="37" t="s">
        <v>55</v>
      </c>
      <c r="C15" s="37"/>
      <c r="D15" s="37"/>
      <c r="E15" s="37"/>
      <c r="F15" s="37"/>
      <c r="G15" s="33"/>
      <c r="H15" s="70"/>
      <c r="I15" s="70"/>
      <c r="J15" s="70"/>
      <c r="K15" s="70"/>
      <c r="L15" s="70"/>
      <c r="M15" s="70"/>
      <c r="N15" s="33"/>
    </row>
    <row r="16" spans="1:14" ht="18" customHeight="1" x14ac:dyDescent="0.25">
      <c r="A16" s="33"/>
      <c r="B16" s="37" t="s">
        <v>56</v>
      </c>
      <c r="C16" s="35"/>
      <c r="D16" s="35"/>
      <c r="E16" s="35"/>
      <c r="F16" s="35"/>
      <c r="G16" s="33"/>
      <c r="H16" s="142"/>
      <c r="I16" s="142"/>
      <c r="J16" s="142"/>
      <c r="K16" s="142"/>
      <c r="L16" s="142"/>
      <c r="M16" s="142"/>
      <c r="N16" s="33"/>
    </row>
    <row r="17" spans="1:14" ht="18" customHeight="1" x14ac:dyDescent="0.25">
      <c r="A17" s="33"/>
      <c r="B17" s="37" t="s">
        <v>57</v>
      </c>
      <c r="C17" s="37"/>
      <c r="D17" s="37"/>
      <c r="E17" s="35"/>
      <c r="F17" s="35"/>
      <c r="G17" s="33"/>
      <c r="H17" s="143"/>
      <c r="I17" s="143"/>
      <c r="J17" s="143"/>
      <c r="K17" s="143"/>
      <c r="L17" s="143"/>
      <c r="M17" s="143"/>
      <c r="N17" s="33"/>
    </row>
    <row r="18" spans="1:14" ht="12" customHeight="1" x14ac:dyDescent="0.25">
      <c r="A18" s="38"/>
      <c r="B18" s="39"/>
      <c r="C18" s="39"/>
      <c r="D18" s="39"/>
      <c r="E18" s="39"/>
      <c r="F18" s="39"/>
      <c r="G18" s="40"/>
      <c r="H18" s="40"/>
      <c r="I18" s="40"/>
      <c r="J18" s="40"/>
      <c r="K18" s="40"/>
      <c r="L18" s="40"/>
      <c r="M18" s="36"/>
      <c r="N18" s="33"/>
    </row>
    <row r="19" spans="1:14" ht="6.7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3"/>
    </row>
    <row r="20" spans="1:14" ht="94.5" customHeight="1" x14ac:dyDescent="0.25">
      <c r="A20" s="36"/>
      <c r="B20" s="155" t="s">
        <v>58</v>
      </c>
      <c r="C20" s="155" t="s">
        <v>59</v>
      </c>
      <c r="D20" s="167" t="s">
        <v>78</v>
      </c>
      <c r="E20" s="41" t="s">
        <v>26</v>
      </c>
      <c r="F20" s="41" t="s">
        <v>27</v>
      </c>
      <c r="G20" s="41" t="s">
        <v>28</v>
      </c>
      <c r="H20" s="42" t="s">
        <v>60</v>
      </c>
      <c r="I20" s="149" t="s">
        <v>61</v>
      </c>
      <c r="J20" s="151" t="s">
        <v>62</v>
      </c>
      <c r="K20" s="153" t="s">
        <v>63</v>
      </c>
      <c r="L20" s="157" t="s">
        <v>64</v>
      </c>
      <c r="M20" s="158"/>
      <c r="N20" s="33"/>
    </row>
    <row r="21" spans="1:14" ht="21" customHeight="1" x14ac:dyDescent="0.25">
      <c r="A21" s="36"/>
      <c r="B21" s="156"/>
      <c r="C21" s="156"/>
      <c r="D21" s="168"/>
      <c r="E21" s="161" t="s">
        <v>65</v>
      </c>
      <c r="F21" s="162"/>
      <c r="G21" s="163"/>
      <c r="H21" s="43"/>
      <c r="I21" s="150"/>
      <c r="J21" s="152"/>
      <c r="K21" s="154"/>
      <c r="L21" s="159"/>
      <c r="M21" s="160"/>
      <c r="N21" s="33"/>
    </row>
    <row r="22" spans="1:14" ht="25.5" customHeight="1" x14ac:dyDescent="0.25">
      <c r="A22" s="36"/>
      <c r="B22" s="44">
        <v>1</v>
      </c>
      <c r="C22" s="45"/>
      <c r="D22" s="45"/>
      <c r="E22" s="46"/>
      <c r="F22" s="46"/>
      <c r="G22" s="46"/>
      <c r="H22" s="83" t="e">
        <f>ROUND(AVERAGE(E22:G22), 0)</f>
        <v>#DIV/0!</v>
      </c>
      <c r="I22" s="47" t="e">
        <f>H22*0.6</f>
        <v>#DIV/0!</v>
      </c>
      <c r="J22" s="85"/>
      <c r="K22" s="47" t="str">
        <f t="shared" ref="K22:K36" si="0">IF(SUM(E22:G22)&gt;0,J22*0.4,"")</f>
        <v/>
      </c>
      <c r="L22" s="48" t="str">
        <f t="shared" ref="L22:L25" si="1">IF(SUM(E22:G22)&gt;0, ROUND(I22+K22, 0), "")</f>
        <v/>
      </c>
      <c r="M22" s="49" t="e">
        <f t="shared" ref="M22:M25" si="2">IF(AND(L22 &gt;= 4, H22 &gt;= 4), "suteikti kvalifikaciją", "nesuteikti kvalifikacijos")</f>
        <v>#DIV/0!</v>
      </c>
      <c r="N22" s="33"/>
    </row>
    <row r="23" spans="1:14" ht="15" customHeight="1" x14ac:dyDescent="0.25">
      <c r="A23" s="36"/>
      <c r="B23" s="44">
        <v>2</v>
      </c>
      <c r="C23" s="45"/>
      <c r="D23" s="45"/>
      <c r="E23" s="46"/>
      <c r="F23" s="46"/>
      <c r="G23" s="46"/>
      <c r="H23" s="83" t="e">
        <f t="shared" ref="H23:H36" si="3">ROUND(AVERAGE(E23:G23), 0)</f>
        <v>#DIV/0!</v>
      </c>
      <c r="I23" s="47" t="e">
        <f t="shared" ref="I23:I36" si="4">H23*0.6</f>
        <v>#DIV/0!</v>
      </c>
      <c r="J23" s="85"/>
      <c r="K23" s="47" t="str">
        <f>IF(SUM(E23:G23)&gt;0,J23*0.4,"")</f>
        <v/>
      </c>
      <c r="L23" s="48" t="str">
        <f t="shared" si="1"/>
        <v/>
      </c>
      <c r="M23" s="49" t="e">
        <f t="shared" si="2"/>
        <v>#DIV/0!</v>
      </c>
      <c r="N23" s="33"/>
    </row>
    <row r="24" spans="1:14" ht="15" customHeight="1" x14ac:dyDescent="0.25">
      <c r="A24" s="36"/>
      <c r="B24" s="44">
        <v>3</v>
      </c>
      <c r="C24" s="45"/>
      <c r="D24" s="45"/>
      <c r="E24" s="46"/>
      <c r="F24" s="46"/>
      <c r="G24" s="46"/>
      <c r="H24" s="83" t="e">
        <f t="shared" si="3"/>
        <v>#DIV/0!</v>
      </c>
      <c r="I24" s="47" t="e">
        <f t="shared" si="4"/>
        <v>#DIV/0!</v>
      </c>
      <c r="J24" s="85"/>
      <c r="K24" s="47" t="str">
        <f t="shared" si="0"/>
        <v/>
      </c>
      <c r="L24" s="48" t="str">
        <f t="shared" si="1"/>
        <v/>
      </c>
      <c r="M24" s="49" t="e">
        <f t="shared" si="2"/>
        <v>#DIV/0!</v>
      </c>
      <c r="N24" s="33"/>
    </row>
    <row r="25" spans="1:14" ht="15" customHeight="1" x14ac:dyDescent="0.25">
      <c r="A25" s="36"/>
      <c r="B25" s="44">
        <v>4</v>
      </c>
      <c r="C25" s="45"/>
      <c r="D25" s="45"/>
      <c r="E25" s="46"/>
      <c r="F25" s="46"/>
      <c r="G25" s="46"/>
      <c r="H25" s="83" t="e">
        <f t="shared" si="3"/>
        <v>#DIV/0!</v>
      </c>
      <c r="I25" s="47" t="e">
        <f t="shared" si="4"/>
        <v>#DIV/0!</v>
      </c>
      <c r="J25" s="85"/>
      <c r="K25" s="47" t="str">
        <f t="shared" si="0"/>
        <v/>
      </c>
      <c r="L25" s="48" t="str">
        <f t="shared" si="1"/>
        <v/>
      </c>
      <c r="M25" s="49" t="e">
        <f t="shared" si="2"/>
        <v>#DIV/0!</v>
      </c>
      <c r="N25" s="33"/>
    </row>
    <row r="26" spans="1:14" ht="15" customHeight="1" x14ac:dyDescent="0.25">
      <c r="A26" s="36"/>
      <c r="B26" s="44">
        <v>5</v>
      </c>
      <c r="C26" s="45"/>
      <c r="D26" s="45"/>
      <c r="E26" s="46"/>
      <c r="F26" s="46"/>
      <c r="G26" s="46"/>
      <c r="H26" s="83" t="e">
        <f t="shared" si="3"/>
        <v>#DIV/0!</v>
      </c>
      <c r="I26" s="47" t="e">
        <f t="shared" si="4"/>
        <v>#DIV/0!</v>
      </c>
      <c r="J26" s="85"/>
      <c r="K26" s="47" t="str">
        <f t="shared" si="0"/>
        <v/>
      </c>
      <c r="L26" s="48" t="str">
        <f>IF(SUM(E26:G26)&gt;0, ROUND(I26+K26, 0), "")</f>
        <v/>
      </c>
      <c r="M26" s="49" t="e">
        <f>IF(AND(L26 &gt;= 4, H26 &gt;= 4), "suteikti kvalifikaciją", "nesuteikti kvalifikacijos")</f>
        <v>#DIV/0!</v>
      </c>
      <c r="N26" s="33"/>
    </row>
    <row r="27" spans="1:14" ht="15" customHeight="1" x14ac:dyDescent="0.25">
      <c r="A27" s="36"/>
      <c r="B27" s="44">
        <v>6</v>
      </c>
      <c r="C27" s="45"/>
      <c r="D27" s="45"/>
      <c r="E27" s="46"/>
      <c r="F27" s="46"/>
      <c r="G27" s="46"/>
      <c r="H27" s="83" t="e">
        <f t="shared" si="3"/>
        <v>#DIV/0!</v>
      </c>
      <c r="I27" s="47" t="e">
        <f t="shared" si="4"/>
        <v>#DIV/0!</v>
      </c>
      <c r="J27" s="85"/>
      <c r="K27" s="47" t="str">
        <f t="shared" si="0"/>
        <v/>
      </c>
      <c r="L27" s="48" t="str">
        <f t="shared" ref="L27:L36" si="5">IF(SUM(E27:G27)&gt;0, ROUND(I27+K27, 0), "")</f>
        <v/>
      </c>
      <c r="M27" s="49" t="e">
        <f t="shared" ref="M27:M36" si="6">IF(AND(L27 &gt;= 4, H27 &gt;= 4), "suteikti kvalifikaciją", "nesuteikti kvalifikacijos")</f>
        <v>#DIV/0!</v>
      </c>
      <c r="N27" s="33"/>
    </row>
    <row r="28" spans="1:14" ht="15" customHeight="1" x14ac:dyDescent="0.25">
      <c r="A28" s="36"/>
      <c r="B28" s="44">
        <v>7</v>
      </c>
      <c r="C28" s="45"/>
      <c r="D28" s="45"/>
      <c r="E28" s="46"/>
      <c r="F28" s="46"/>
      <c r="G28" s="46"/>
      <c r="H28" s="83" t="e">
        <f t="shared" si="3"/>
        <v>#DIV/0!</v>
      </c>
      <c r="I28" s="47" t="e">
        <f t="shared" si="4"/>
        <v>#DIV/0!</v>
      </c>
      <c r="J28" s="85"/>
      <c r="K28" s="47" t="str">
        <f t="shared" si="0"/>
        <v/>
      </c>
      <c r="L28" s="48" t="str">
        <f t="shared" si="5"/>
        <v/>
      </c>
      <c r="M28" s="49" t="e">
        <f t="shared" si="6"/>
        <v>#DIV/0!</v>
      </c>
      <c r="N28" s="33"/>
    </row>
    <row r="29" spans="1:14" ht="15" customHeight="1" x14ac:dyDescent="0.25">
      <c r="A29" s="36"/>
      <c r="B29" s="44">
        <v>8</v>
      </c>
      <c r="C29" s="45"/>
      <c r="D29" s="45"/>
      <c r="E29" s="46"/>
      <c r="F29" s="46"/>
      <c r="G29" s="46"/>
      <c r="H29" s="83" t="e">
        <f t="shared" si="3"/>
        <v>#DIV/0!</v>
      </c>
      <c r="I29" s="47" t="e">
        <f t="shared" si="4"/>
        <v>#DIV/0!</v>
      </c>
      <c r="J29" s="85"/>
      <c r="K29" s="47" t="str">
        <f t="shared" si="0"/>
        <v/>
      </c>
      <c r="L29" s="48" t="str">
        <f t="shared" si="5"/>
        <v/>
      </c>
      <c r="M29" s="49" t="e">
        <f t="shared" si="6"/>
        <v>#DIV/0!</v>
      </c>
      <c r="N29" s="33"/>
    </row>
    <row r="30" spans="1:14" ht="15" customHeight="1" x14ac:dyDescent="0.25">
      <c r="A30" s="36"/>
      <c r="B30" s="44">
        <v>9</v>
      </c>
      <c r="C30" s="45"/>
      <c r="D30" s="45"/>
      <c r="E30" s="46"/>
      <c r="F30" s="46"/>
      <c r="G30" s="46"/>
      <c r="H30" s="83" t="e">
        <f t="shared" si="3"/>
        <v>#DIV/0!</v>
      </c>
      <c r="I30" s="47" t="e">
        <f t="shared" si="4"/>
        <v>#DIV/0!</v>
      </c>
      <c r="J30" s="85"/>
      <c r="K30" s="47" t="str">
        <f t="shared" si="0"/>
        <v/>
      </c>
      <c r="L30" s="48" t="str">
        <f t="shared" si="5"/>
        <v/>
      </c>
      <c r="M30" s="49" t="e">
        <f t="shared" si="6"/>
        <v>#DIV/0!</v>
      </c>
      <c r="N30" s="33"/>
    </row>
    <row r="31" spans="1:14" ht="15" customHeight="1" x14ac:dyDescent="0.25">
      <c r="A31" s="36"/>
      <c r="B31" s="44">
        <v>10</v>
      </c>
      <c r="C31" s="45"/>
      <c r="D31" s="45"/>
      <c r="E31" s="46"/>
      <c r="F31" s="46"/>
      <c r="G31" s="46"/>
      <c r="H31" s="83" t="e">
        <f t="shared" si="3"/>
        <v>#DIV/0!</v>
      </c>
      <c r="I31" s="47" t="e">
        <f t="shared" si="4"/>
        <v>#DIV/0!</v>
      </c>
      <c r="J31" s="85"/>
      <c r="K31" s="47" t="str">
        <f t="shared" si="0"/>
        <v/>
      </c>
      <c r="L31" s="48" t="str">
        <f t="shared" si="5"/>
        <v/>
      </c>
      <c r="M31" s="49" t="e">
        <f t="shared" si="6"/>
        <v>#DIV/0!</v>
      </c>
      <c r="N31" s="33"/>
    </row>
    <row r="32" spans="1:14" ht="15" customHeight="1" x14ac:dyDescent="0.25">
      <c r="A32" s="36"/>
      <c r="B32" s="44">
        <v>11</v>
      </c>
      <c r="C32" s="45"/>
      <c r="D32" s="45"/>
      <c r="E32" s="46"/>
      <c r="F32" s="46"/>
      <c r="G32" s="46"/>
      <c r="H32" s="83" t="e">
        <f t="shared" si="3"/>
        <v>#DIV/0!</v>
      </c>
      <c r="I32" s="47" t="e">
        <f t="shared" si="4"/>
        <v>#DIV/0!</v>
      </c>
      <c r="J32" s="85"/>
      <c r="K32" s="47" t="str">
        <f t="shared" si="0"/>
        <v/>
      </c>
      <c r="L32" s="48" t="str">
        <f t="shared" si="5"/>
        <v/>
      </c>
      <c r="M32" s="49" t="e">
        <f t="shared" si="6"/>
        <v>#DIV/0!</v>
      </c>
      <c r="N32" s="33"/>
    </row>
    <row r="33" spans="1:14" ht="15" customHeight="1" x14ac:dyDescent="0.25">
      <c r="A33" s="36"/>
      <c r="B33" s="44">
        <v>12</v>
      </c>
      <c r="C33" s="45"/>
      <c r="D33" s="45"/>
      <c r="E33" s="46"/>
      <c r="F33" s="46"/>
      <c r="G33" s="46"/>
      <c r="H33" s="83" t="e">
        <f t="shared" si="3"/>
        <v>#DIV/0!</v>
      </c>
      <c r="I33" s="47" t="e">
        <f t="shared" si="4"/>
        <v>#DIV/0!</v>
      </c>
      <c r="J33" s="85"/>
      <c r="K33" s="47" t="str">
        <f t="shared" si="0"/>
        <v/>
      </c>
      <c r="L33" s="48" t="str">
        <f t="shared" si="5"/>
        <v/>
      </c>
      <c r="M33" s="49" t="e">
        <f t="shared" si="6"/>
        <v>#DIV/0!</v>
      </c>
      <c r="N33" s="33"/>
    </row>
    <row r="34" spans="1:14" ht="15" customHeight="1" x14ac:dyDescent="0.25">
      <c r="A34" s="36"/>
      <c r="B34" s="44">
        <v>13</v>
      </c>
      <c r="C34" s="45"/>
      <c r="D34" s="45"/>
      <c r="E34" s="46"/>
      <c r="F34" s="46"/>
      <c r="G34" s="46"/>
      <c r="H34" s="83" t="e">
        <f t="shared" si="3"/>
        <v>#DIV/0!</v>
      </c>
      <c r="I34" s="47" t="e">
        <f t="shared" si="4"/>
        <v>#DIV/0!</v>
      </c>
      <c r="J34" s="85"/>
      <c r="K34" s="47" t="str">
        <f t="shared" si="0"/>
        <v/>
      </c>
      <c r="L34" s="48" t="str">
        <f t="shared" si="5"/>
        <v/>
      </c>
      <c r="M34" s="49" t="e">
        <f t="shared" si="6"/>
        <v>#DIV/0!</v>
      </c>
      <c r="N34" s="33"/>
    </row>
    <row r="35" spans="1:14" ht="15" customHeight="1" x14ac:dyDescent="0.25">
      <c r="A35" s="36"/>
      <c r="B35" s="44">
        <v>14</v>
      </c>
      <c r="C35" s="45"/>
      <c r="D35" s="45"/>
      <c r="E35" s="46"/>
      <c r="F35" s="46"/>
      <c r="G35" s="46"/>
      <c r="H35" s="83" t="e">
        <f t="shared" si="3"/>
        <v>#DIV/0!</v>
      </c>
      <c r="I35" s="47" t="e">
        <f t="shared" si="4"/>
        <v>#DIV/0!</v>
      </c>
      <c r="J35" s="85"/>
      <c r="K35" s="47" t="str">
        <f t="shared" si="0"/>
        <v/>
      </c>
      <c r="L35" s="48" t="str">
        <f t="shared" si="5"/>
        <v/>
      </c>
      <c r="M35" s="49" t="e">
        <f t="shared" si="6"/>
        <v>#DIV/0!</v>
      </c>
      <c r="N35" s="33"/>
    </row>
    <row r="36" spans="1:14" ht="15" customHeight="1" x14ac:dyDescent="0.25">
      <c r="A36" s="36"/>
      <c r="B36" s="44">
        <v>15</v>
      </c>
      <c r="C36" s="45"/>
      <c r="D36" s="45"/>
      <c r="E36" s="46"/>
      <c r="F36" s="46"/>
      <c r="G36" s="46"/>
      <c r="H36" s="83" t="e">
        <f t="shared" si="3"/>
        <v>#DIV/0!</v>
      </c>
      <c r="I36" s="47" t="e">
        <f t="shared" si="4"/>
        <v>#DIV/0!</v>
      </c>
      <c r="J36" s="85"/>
      <c r="K36" s="47" t="str">
        <f t="shared" si="0"/>
        <v/>
      </c>
      <c r="L36" s="48" t="str">
        <f t="shared" si="5"/>
        <v/>
      </c>
      <c r="M36" s="49" t="e">
        <f t="shared" si="6"/>
        <v>#DIV/0!</v>
      </c>
      <c r="N36" s="33"/>
    </row>
    <row r="37" spans="1:14" ht="15" customHeight="1" x14ac:dyDescent="0.25">
      <c r="A37" s="36"/>
      <c r="B37" s="71"/>
      <c r="C37" s="72"/>
      <c r="D37" s="72"/>
      <c r="E37" s="73"/>
      <c r="F37" s="73"/>
      <c r="G37" s="73"/>
      <c r="H37" s="74"/>
      <c r="I37" s="75"/>
      <c r="J37" s="76"/>
      <c r="K37" s="77"/>
      <c r="L37" s="76"/>
      <c r="M37" s="78"/>
      <c r="N37" s="33"/>
    </row>
    <row r="38" spans="1:14" ht="13.5" customHeight="1" x14ac:dyDescent="0.25">
      <c r="A38" s="33"/>
      <c r="B38" s="51" t="s">
        <v>66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33"/>
    </row>
    <row r="39" spans="1:14" ht="13.5" customHeight="1" x14ac:dyDescent="0.25">
      <c r="A39" s="33"/>
      <c r="B39" s="51" t="s">
        <v>67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33"/>
    </row>
    <row r="40" spans="1:14" ht="6.75" customHeight="1" x14ac:dyDescent="0.25">
      <c r="A40" s="3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33"/>
    </row>
    <row r="41" spans="1:14" ht="13.5" customHeight="1" x14ac:dyDescent="0.25">
      <c r="A41" s="33"/>
      <c r="B41" s="54" t="s">
        <v>68</v>
      </c>
      <c r="C41" s="84"/>
      <c r="D41" s="84"/>
      <c r="E41" s="52"/>
      <c r="F41" s="52"/>
      <c r="G41" s="52"/>
      <c r="H41" s="52"/>
      <c r="I41" s="52"/>
      <c r="J41" s="52"/>
      <c r="K41" s="52"/>
      <c r="L41" s="52"/>
      <c r="M41" s="52"/>
      <c r="N41" s="33"/>
    </row>
    <row r="42" spans="1:14" ht="13.5" customHeight="1" x14ac:dyDescent="0.25">
      <c r="A42" s="33"/>
      <c r="B42" s="54">
        <v>1</v>
      </c>
      <c r="C42" s="84" t="s">
        <v>69</v>
      </c>
      <c r="D42" s="84"/>
      <c r="E42" s="52"/>
      <c r="F42" s="52"/>
      <c r="G42" s="52"/>
      <c r="H42" s="52"/>
      <c r="I42" s="52"/>
      <c r="J42" s="52"/>
      <c r="K42" s="52"/>
      <c r="L42" s="52"/>
      <c r="M42" s="52"/>
      <c r="N42" s="33"/>
    </row>
    <row r="43" spans="1:14" ht="13.5" customHeight="1" x14ac:dyDescent="0.25">
      <c r="A43" s="33"/>
      <c r="B43" s="54">
        <v>2</v>
      </c>
      <c r="C43" s="84" t="s">
        <v>70</v>
      </c>
      <c r="D43" s="84"/>
      <c r="E43" s="52"/>
      <c r="F43" s="52"/>
      <c r="G43" s="52"/>
      <c r="H43" s="52"/>
      <c r="I43" s="52"/>
      <c r="J43" s="52"/>
      <c r="K43" s="52"/>
      <c r="L43" s="52"/>
      <c r="M43" s="52"/>
      <c r="N43" s="33"/>
    </row>
    <row r="44" spans="1:14" ht="13.5" customHeight="1" x14ac:dyDescent="0.25">
      <c r="A44" s="33"/>
      <c r="B44" s="54">
        <v>3</v>
      </c>
      <c r="C44" s="169" t="s">
        <v>79</v>
      </c>
      <c r="D44" s="169"/>
      <c r="E44" s="170"/>
      <c r="F44" s="170"/>
      <c r="G44" s="52"/>
      <c r="H44" s="52"/>
      <c r="I44" s="52"/>
      <c r="J44" s="52"/>
      <c r="K44" s="52"/>
      <c r="L44" s="52"/>
      <c r="M44" s="52"/>
      <c r="N44" s="33"/>
    </row>
    <row r="45" spans="1:14" ht="13.5" customHeight="1" x14ac:dyDescent="0.25">
      <c r="A45" s="33"/>
      <c r="B45" s="54">
        <v>4</v>
      </c>
      <c r="C45" s="84" t="s">
        <v>71</v>
      </c>
      <c r="D45" s="84"/>
      <c r="E45" s="52"/>
      <c r="F45" s="52"/>
      <c r="G45" s="52"/>
      <c r="H45" s="52"/>
      <c r="I45" s="52"/>
      <c r="J45" s="52"/>
      <c r="K45" s="52"/>
      <c r="L45" s="52"/>
      <c r="M45" s="52"/>
      <c r="N45" s="33"/>
    </row>
    <row r="46" spans="1:14" ht="13.5" customHeight="1" x14ac:dyDescent="0.25">
      <c r="A46" s="33"/>
      <c r="B46" s="54"/>
      <c r="C46" s="84"/>
      <c r="D46" s="84"/>
      <c r="E46" s="52"/>
      <c r="F46" s="52"/>
      <c r="G46" s="52"/>
      <c r="H46" s="52"/>
      <c r="I46" s="52"/>
      <c r="J46" s="52"/>
      <c r="K46" s="52"/>
      <c r="L46" s="52"/>
      <c r="M46" s="52"/>
      <c r="N46" s="33"/>
    </row>
    <row r="47" spans="1:14" ht="9.75" customHeight="1" x14ac:dyDescent="0.25">
      <c r="A47" s="53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33"/>
    </row>
    <row r="48" spans="1:14" ht="15" customHeight="1" x14ac:dyDescent="0.25">
      <c r="A48" s="33"/>
      <c r="B48" s="54" t="s">
        <v>72</v>
      </c>
      <c r="C48" s="35"/>
      <c r="D48" s="35"/>
      <c r="E48" s="35"/>
      <c r="F48" s="32"/>
      <c r="G48" s="32"/>
      <c r="H48" s="32"/>
      <c r="I48" s="144"/>
      <c r="J48" s="144"/>
      <c r="K48" s="145"/>
      <c r="L48" s="146" t="s">
        <v>73</v>
      </c>
      <c r="M48" s="146"/>
      <c r="N48" s="33"/>
    </row>
    <row r="49" spans="1:17" ht="8.25" customHeight="1" x14ac:dyDescent="0.25">
      <c r="A49" s="35"/>
      <c r="B49" s="35"/>
      <c r="C49" s="35"/>
      <c r="D49" s="35"/>
      <c r="E49" s="35"/>
      <c r="F49" s="32"/>
      <c r="G49" s="32"/>
      <c r="H49" s="32"/>
      <c r="I49" s="147" t="s">
        <v>42</v>
      </c>
      <c r="J49" s="147"/>
      <c r="K49" s="148"/>
      <c r="M49" s="56"/>
      <c r="N49" s="33"/>
      <c r="Q49" s="65"/>
    </row>
    <row r="50" spans="1:17" ht="20.25" customHeight="1" x14ac:dyDescent="0.25">
      <c r="A50" s="33"/>
      <c r="B50" s="54" t="s">
        <v>74</v>
      </c>
      <c r="C50" s="35"/>
      <c r="D50" s="35"/>
      <c r="E50" s="35"/>
      <c r="F50" s="32"/>
      <c r="G50" s="32"/>
      <c r="H50" s="32"/>
      <c r="I50" s="57"/>
      <c r="J50" s="57"/>
      <c r="K50" s="57"/>
      <c r="L50" s="146" t="s">
        <v>73</v>
      </c>
      <c r="M50" s="146"/>
      <c r="N50" s="33"/>
    </row>
    <row r="51" spans="1:17" ht="11.25" customHeight="1" x14ac:dyDescent="0.25">
      <c r="A51" s="54"/>
      <c r="B51" s="35"/>
      <c r="C51" s="35"/>
      <c r="D51" s="35"/>
      <c r="E51" s="35"/>
      <c r="F51" s="32"/>
      <c r="G51" s="32"/>
      <c r="H51" s="32"/>
      <c r="I51" s="147" t="s">
        <v>42</v>
      </c>
      <c r="J51" s="147"/>
      <c r="K51" s="148"/>
      <c r="L51" s="55"/>
      <c r="M51" s="56"/>
      <c r="N51" s="33"/>
    </row>
    <row r="52" spans="1:17" ht="16.5" customHeight="1" x14ac:dyDescent="0.25">
      <c r="A52" s="33"/>
      <c r="B52" s="54" t="s">
        <v>75</v>
      </c>
      <c r="C52" s="35"/>
      <c r="D52" s="35"/>
      <c r="E52" s="35"/>
      <c r="F52" s="32"/>
      <c r="G52" s="32"/>
      <c r="H52" s="32"/>
      <c r="I52" s="57"/>
      <c r="J52" s="57"/>
      <c r="K52" s="57"/>
      <c r="L52" s="146" t="s">
        <v>73</v>
      </c>
      <c r="M52" s="146"/>
      <c r="N52" s="33"/>
    </row>
    <row r="53" spans="1:17" ht="15.75" customHeight="1" x14ac:dyDescent="0.25">
      <c r="A53" s="54"/>
      <c r="B53" s="35"/>
      <c r="C53" s="35"/>
      <c r="D53" s="35"/>
      <c r="E53" s="35"/>
      <c r="F53" s="32"/>
      <c r="G53" s="32"/>
      <c r="H53" s="32"/>
      <c r="I53" s="147" t="s">
        <v>42</v>
      </c>
      <c r="J53" s="147"/>
      <c r="K53" s="148"/>
      <c r="L53" s="58"/>
      <c r="M53" s="56"/>
      <c r="N53" s="33"/>
    </row>
    <row r="54" spans="1:17" ht="8.25" customHeight="1" x14ac:dyDescent="0.25"/>
    <row r="55" spans="1:17" ht="14.25" customHeight="1" x14ac:dyDescent="0.25">
      <c r="A55" s="164"/>
      <c r="B55" s="164"/>
      <c r="C55" s="59"/>
      <c r="D55" s="59"/>
      <c r="E55" s="59"/>
      <c r="F55" s="59"/>
      <c r="G55" s="59"/>
      <c r="H55" s="59"/>
      <c r="I55" s="165"/>
      <c r="J55" s="165"/>
      <c r="K55" s="165"/>
      <c r="L55" s="60"/>
      <c r="M55" s="60"/>
      <c r="N55" s="60"/>
    </row>
    <row r="56" spans="1:17" ht="21.75" customHeight="1" x14ac:dyDescent="0.25">
      <c r="C56" s="61"/>
      <c r="D56" s="61"/>
      <c r="E56" s="61"/>
      <c r="F56" s="61"/>
      <c r="G56" s="61"/>
      <c r="H56" s="61"/>
      <c r="I56" s="62"/>
      <c r="J56" s="62"/>
      <c r="L56" s="61"/>
    </row>
    <row r="57" spans="1:17" ht="15.75" customHeight="1" x14ac:dyDescent="0.25">
      <c r="A57" s="60"/>
    </row>
    <row r="58" spans="1:17" ht="15.75" customHeight="1" x14ac:dyDescent="0.25">
      <c r="A58" s="60"/>
    </row>
    <row r="59" spans="1:17" ht="15.75" customHeight="1" x14ac:dyDescent="0.25">
      <c r="A59" s="60"/>
    </row>
    <row r="60" spans="1:17" ht="15.75" customHeight="1" x14ac:dyDescent="0.25"/>
    <row r="61" spans="1:17" ht="15.75" customHeight="1" x14ac:dyDescent="0.25"/>
    <row r="62" spans="1:17" ht="15.75" customHeight="1" x14ac:dyDescent="0.25"/>
    <row r="63" spans="1:17" ht="15.75" customHeight="1" x14ac:dyDescent="0.25"/>
    <row r="64" spans="1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sheetProtection formatCells="0" formatColumns="0" formatRows="0"/>
  <mergeCells count="25">
    <mergeCell ref="L50:M50"/>
    <mergeCell ref="L52:M52"/>
    <mergeCell ref="I51:K51"/>
    <mergeCell ref="I53:K53"/>
    <mergeCell ref="A55:B55"/>
    <mergeCell ref="I55:K55"/>
    <mergeCell ref="H17:M17"/>
    <mergeCell ref="A8:M8"/>
    <mergeCell ref="I48:K48"/>
    <mergeCell ref="L48:M48"/>
    <mergeCell ref="I49:K49"/>
    <mergeCell ref="I20:I21"/>
    <mergeCell ref="J20:J21"/>
    <mergeCell ref="K20:K21"/>
    <mergeCell ref="B20:B21"/>
    <mergeCell ref="C20:C21"/>
    <mergeCell ref="D20:D21"/>
    <mergeCell ref="L20:M21"/>
    <mergeCell ref="E21:G21"/>
    <mergeCell ref="I2:M2"/>
    <mergeCell ref="J3:M3"/>
    <mergeCell ref="A10:M10"/>
    <mergeCell ref="A11:M11"/>
    <mergeCell ref="H16:M16"/>
    <mergeCell ref="A6:M6"/>
  </mergeCells>
  <printOptions horizontalCentered="1" verticalCentered="1"/>
  <pageMargins left="0.11811023622047245" right="0.11811023622047245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protokolas</vt:lpstr>
      <vt:lpstr>protokolas (2)</vt:lpstr>
      <vt:lpstr>Forma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Greta Rauličkytė</dc:creator>
  <cp:keywords/>
  <dc:description/>
  <cp:lastModifiedBy>Gintare</cp:lastModifiedBy>
  <cp:revision/>
  <dcterms:created xsi:type="dcterms:W3CDTF">2015-06-05T18:17:20Z</dcterms:created>
  <dcterms:modified xsi:type="dcterms:W3CDTF">2024-11-29T15:23:10Z</dcterms:modified>
  <cp:category/>
  <cp:contentStatus/>
</cp:coreProperties>
</file>